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drawings/drawing3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filterPrivacy="1"/>
  <xr:revisionPtr revIDLastSave="0" documentId="8_{57F9B955-B569-4A0F-835A-C232BA4D3740}" xr6:coauthVersionLast="47" xr6:coauthVersionMax="47" xr10:uidLastSave="{00000000-0000-0000-0000-000000000000}"/>
  <bookViews>
    <workbookView xWindow="-120" yWindow="-120" windowWidth="29040" windowHeight="15720" tabRatio="919" activeTab="1" xr2:uid="{00000000-000D-0000-FFFF-FFFF00000000}"/>
  </bookViews>
  <sheets>
    <sheet name="Լրացման պահանջներ" sheetId="7" r:id="rId1"/>
    <sheet name="Հ1 Ձև1 " sheetId="9" r:id="rId2"/>
    <sheet name="Հ1 Ձև 2 (21Արտաշատ-Սիսիան)" sheetId="1" r:id="rId3"/>
    <sheet name="Հ1 Ձև 2 (11 Թունելներ)" sheetId="13" r:id="rId4"/>
    <sheet name="Հ1 Ձև 2 (21 Թունելներ)" sheetId="12" r:id="rId5"/>
  </sheets>
  <definedNames>
    <definedName name="_ftn1" localSheetId="1">'Հ1 Ձև1 '!#REF!</definedName>
    <definedName name="_ftn2" localSheetId="1">'Հ1 Ձև1 '!#REF!</definedName>
    <definedName name="_ftnref1" localSheetId="1">'Հ1 Ձև1 '!$W$6</definedName>
    <definedName name="_ftnref2" localSheetId="1">'Հ1 Ձև1 '!$X$6</definedName>
    <definedName name="_Toc501014752" localSheetId="3">'Հ1 Ձև 2 (11 Թունելներ)'!#REF!</definedName>
    <definedName name="_Toc501014752" localSheetId="4">'Հ1 Ձև 2 (21 Թունելներ)'!#REF!</definedName>
    <definedName name="_Toc501014752" localSheetId="2">'Հ1 Ձև 2 (21Արտաշատ-Սիսիան)'!#REF!</definedName>
    <definedName name="_Toc501014753" localSheetId="3">'Հ1 Ձև 2 (11 Թունելներ)'!#REF!</definedName>
    <definedName name="_Toc501014753" localSheetId="4">'Հ1 Ձև 2 (21 Թունելներ)'!#REF!</definedName>
    <definedName name="_Toc501014753" localSheetId="2">'Հ1 Ձև 2 (21Արտաշատ-Սիսիան)'!#REF!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10" i="9" l="1"/>
  <c r="X10" i="9"/>
  <c r="Y10" i="9"/>
  <c r="C6" i="13"/>
  <c r="C6" i="12" s="1"/>
  <c r="C5" i="13"/>
  <c r="C5" i="12" s="1"/>
  <c r="L38" i="1"/>
  <c r="K38" i="13" l="1"/>
  <c r="L38" i="13" l="1"/>
  <c r="M38" i="13"/>
  <c r="K39" i="12"/>
  <c r="L39" i="12"/>
  <c r="M39" i="12"/>
  <c r="K40" i="12"/>
  <c r="L40" i="12"/>
  <c r="M40" i="12"/>
  <c r="K41" i="12"/>
  <c r="L41" i="12"/>
  <c r="M41" i="12"/>
  <c r="K40" i="1"/>
  <c r="L40" i="1"/>
  <c r="M40" i="1"/>
  <c r="K43" i="12"/>
  <c r="L43" i="12"/>
  <c r="M43" i="12"/>
  <c r="K40" i="13"/>
  <c r="L40" i="13"/>
  <c r="M40" i="13"/>
  <c r="M38" i="1"/>
  <c r="M38" i="12"/>
  <c r="F22" i="1" l="1"/>
  <c r="G22" i="1"/>
  <c r="I22" i="1"/>
  <c r="J22" i="1"/>
  <c r="H22" i="1"/>
  <c r="Y9" i="9"/>
  <c r="X9" i="9"/>
  <c r="W9" i="9"/>
  <c r="E9" i="9"/>
  <c r="D9" i="9"/>
  <c r="C9" i="9"/>
  <c r="B9" i="9"/>
  <c r="E10" i="9"/>
  <c r="D10" i="9"/>
  <c r="C10" i="9"/>
  <c r="B10" i="9"/>
  <c r="Y8" i="9"/>
  <c r="X8" i="9"/>
  <c r="W8" i="9"/>
  <c r="E8" i="9"/>
  <c r="D8" i="9"/>
  <c r="C8" i="9"/>
  <c r="B8" i="9"/>
  <c r="K38" i="1"/>
  <c r="P41" i="13"/>
  <c r="S9" i="9" s="1"/>
  <c r="O41" i="13"/>
  <c r="R9" i="9" s="1"/>
  <c r="N41" i="13"/>
  <c r="Q9" i="9" s="1"/>
  <c r="D41" i="13"/>
  <c r="G9" i="9" s="1"/>
  <c r="C41" i="13"/>
  <c r="F9" i="9" s="1"/>
  <c r="J39" i="13"/>
  <c r="J41" i="13" s="1"/>
  <c r="M9" i="9" s="1"/>
  <c r="I39" i="13"/>
  <c r="I41" i="13" s="1"/>
  <c r="L9" i="9" s="1"/>
  <c r="H39" i="13"/>
  <c r="H41" i="13" s="1"/>
  <c r="K9" i="9" s="1"/>
  <c r="G39" i="13"/>
  <c r="F39" i="13"/>
  <c r="E39" i="13"/>
  <c r="S38" i="13"/>
  <c r="R38" i="13"/>
  <c r="Q38" i="13"/>
  <c r="P44" i="12"/>
  <c r="S10" i="9" s="1"/>
  <c r="O44" i="12"/>
  <c r="R10" i="9" s="1"/>
  <c r="N44" i="12"/>
  <c r="Q10" i="9" s="1"/>
  <c r="D44" i="12"/>
  <c r="G10" i="9" s="1"/>
  <c r="C44" i="12"/>
  <c r="F10" i="9" s="1"/>
  <c r="J42" i="12"/>
  <c r="J44" i="12" s="1"/>
  <c r="M10" i="9" s="1"/>
  <c r="I42" i="12"/>
  <c r="I44" i="12" s="1"/>
  <c r="L10" i="9" s="1"/>
  <c r="H42" i="12"/>
  <c r="H44" i="12" s="1"/>
  <c r="K10" i="9" s="1"/>
  <c r="G42" i="12"/>
  <c r="F42" i="12"/>
  <c r="E42" i="12"/>
  <c r="S41" i="12"/>
  <c r="Q41" i="12"/>
  <c r="R41" i="12"/>
  <c r="Q40" i="12"/>
  <c r="S40" i="12"/>
  <c r="R40" i="12"/>
  <c r="S39" i="12"/>
  <c r="R39" i="12"/>
  <c r="Q39" i="12"/>
  <c r="S38" i="12"/>
  <c r="L38" i="12"/>
  <c r="R38" i="12" s="1"/>
  <c r="K38" i="12"/>
  <c r="Q38" i="12" s="1"/>
  <c r="K42" i="12" l="1"/>
  <c r="K44" i="12" s="1"/>
  <c r="N10" i="9" s="1"/>
  <c r="F41" i="13"/>
  <c r="I9" i="9" s="1"/>
  <c r="L39" i="13"/>
  <c r="L41" i="13" s="1"/>
  <c r="E41" i="13"/>
  <c r="H9" i="9" s="1"/>
  <c r="K39" i="13"/>
  <c r="K41" i="13" s="1"/>
  <c r="F44" i="12"/>
  <c r="I10" i="9" s="1"/>
  <c r="L42" i="12"/>
  <c r="L44" i="12" s="1"/>
  <c r="G41" i="13"/>
  <c r="J9" i="9" s="1"/>
  <c r="M39" i="13"/>
  <c r="M41" i="13" s="1"/>
  <c r="G44" i="12"/>
  <c r="J10" i="9" s="1"/>
  <c r="M42" i="12"/>
  <c r="M44" i="12" s="1"/>
  <c r="E44" i="12"/>
  <c r="H10" i="9" s="1"/>
  <c r="Q44" i="12" l="1"/>
  <c r="T10" i="9" s="1"/>
  <c r="R41" i="13"/>
  <c r="U9" i="9" s="1"/>
  <c r="O9" i="9"/>
  <c r="S44" i="12"/>
  <c r="V10" i="9" s="1"/>
  <c r="P10" i="9"/>
  <c r="Q41" i="13"/>
  <c r="T9" i="9" s="1"/>
  <c r="N9" i="9"/>
  <c r="R44" i="12"/>
  <c r="U10" i="9" s="1"/>
  <c r="O10" i="9"/>
  <c r="S41" i="13"/>
  <c r="V9" i="9" s="1"/>
  <c r="P9" i="9"/>
  <c r="O41" i="1" l="1"/>
  <c r="R8" i="9" s="1"/>
  <c r="P41" i="1"/>
  <c r="S8" i="9" s="1"/>
  <c r="N41" i="1"/>
  <c r="Q8" i="9" s="1"/>
  <c r="D41" i="1"/>
  <c r="G8" i="9" s="1"/>
  <c r="C41" i="1"/>
  <c r="F8" i="9" s="1"/>
  <c r="F11" i="9" l="1"/>
  <c r="Q11" i="9"/>
  <c r="G11" i="9"/>
  <c r="S11" i="9"/>
  <c r="R11" i="9"/>
  <c r="J39" i="1"/>
  <c r="J41" i="1" s="1"/>
  <c r="I39" i="1"/>
  <c r="I41" i="1" s="1"/>
  <c r="H39" i="1"/>
  <c r="G39" i="1"/>
  <c r="F39" i="1"/>
  <c r="E39" i="1"/>
  <c r="S38" i="1"/>
  <c r="R38" i="1"/>
  <c r="Q38" i="1"/>
  <c r="L39" i="1" l="1"/>
  <c r="L41" i="1" s="1"/>
  <c r="M39" i="1"/>
  <c r="M41" i="1" s="1"/>
  <c r="P8" i="9" s="1"/>
  <c r="E41" i="1"/>
  <c r="K39" i="1"/>
  <c r="K41" i="1" s="1"/>
  <c r="N8" i="9" s="1"/>
  <c r="L8" i="9"/>
  <c r="L11" i="9" s="1"/>
  <c r="M8" i="9"/>
  <c r="M11" i="9" s="1"/>
  <c r="H8" i="9"/>
  <c r="H11" i="9" s="1"/>
  <c r="G41" i="1"/>
  <c r="H41" i="1"/>
  <c r="F41" i="1"/>
  <c r="O8" i="9"/>
  <c r="K8" i="9" l="1"/>
  <c r="K11" i="9" s="1"/>
  <c r="I8" i="9"/>
  <c r="I11" i="9" s="1"/>
  <c r="J8" i="9"/>
  <c r="J11" i="9" s="1"/>
  <c r="R41" i="1"/>
  <c r="O11" i="9"/>
  <c r="Q41" i="1"/>
  <c r="N11" i="9"/>
  <c r="S41" i="1"/>
  <c r="P11" i="9"/>
  <c r="T8" i="9" l="1"/>
  <c r="T11" i="9" s="1"/>
  <c r="V8" i="9"/>
  <c r="V11" i="9" s="1"/>
  <c r="U8" i="9"/>
  <c r="U11" i="9" s="1"/>
</calcChain>
</file>

<file path=xl/sharedStrings.xml><?xml version="1.0" encoding="utf-8"?>
<sst xmlns="http://schemas.openxmlformats.org/spreadsheetml/2006/main" count="355" uniqueCount="133">
  <si>
    <t>2024թ.</t>
  </si>
  <si>
    <t>2025թ.</t>
  </si>
  <si>
    <t>X</t>
  </si>
  <si>
    <t>2026թ.</t>
  </si>
  <si>
    <t>19. Նշվում է միջոցառման գծով ծախսային խնայողության վերաբերյալ առաջարկի բնույթը` համապատասխան տողի դիմացի վանդակում դնելով &lt;X&gt; նշանը:</t>
  </si>
  <si>
    <t>Ծրագիր</t>
  </si>
  <si>
    <t>Միջոցառում</t>
  </si>
  <si>
    <t>Ծրագրի/ միջոցառման անվանումը</t>
  </si>
  <si>
    <t>2023թ.</t>
  </si>
  <si>
    <t>2026թ</t>
  </si>
  <si>
    <t>2025թ</t>
  </si>
  <si>
    <t>List 1</t>
  </si>
  <si>
    <t>List 2</t>
  </si>
  <si>
    <t>List 3</t>
  </si>
  <si>
    <t>Պարտադիր</t>
  </si>
  <si>
    <t>Գնային</t>
  </si>
  <si>
    <t>1. Գոյություն ունեցող միջոցառումը՝</t>
  </si>
  <si>
    <t>Հայեցողական (շարունակական)</t>
  </si>
  <si>
    <t>Ոչ գնային</t>
  </si>
  <si>
    <t>Հայեցողական (ոչ շարունակական)</t>
  </si>
  <si>
    <t>2. Միջոցառման հիմքում դրված ծախսային պարտավորության բնույթը՝</t>
  </si>
  <si>
    <t xml:space="preserve">3. Միջոցառման ծախսակազմման հիմքում դրված հիմնական ծախսային գործոնները՝ </t>
  </si>
  <si>
    <r>
      <t>4. Միջոցառման գծով ծախսային խնայողությունների առաջարկները՝</t>
    </r>
    <r>
      <rPr>
        <b/>
        <sz val="10"/>
        <color theme="1"/>
        <rFont val="GHEA Grapalat"/>
        <family val="3"/>
      </rPr>
      <t xml:space="preserve"> </t>
    </r>
    <r>
      <rPr>
        <b/>
        <vertAlign val="superscript"/>
        <sz val="10"/>
        <color theme="1"/>
        <rFont val="GHEA Grapalat"/>
        <family val="3"/>
      </rPr>
      <t>18</t>
    </r>
  </si>
  <si>
    <r>
      <t xml:space="preserve">4.1 Միջոցառման գծով ծախսային խնայողության վերաբերյալ առաջարկի բնույթը՝ </t>
    </r>
    <r>
      <rPr>
        <i/>
        <vertAlign val="superscript"/>
        <sz val="9"/>
        <color theme="1"/>
        <rFont val="GHEA Grapalat"/>
        <family val="3"/>
      </rPr>
      <t>19</t>
    </r>
  </si>
  <si>
    <r>
      <t xml:space="preserve">4.2 Նկարագրություն՝ </t>
    </r>
    <r>
      <rPr>
        <vertAlign val="superscript"/>
        <sz val="9"/>
        <color theme="1"/>
        <rFont val="GHEA Grapalat"/>
        <family val="3"/>
      </rPr>
      <t>20</t>
    </r>
  </si>
  <si>
    <t xml:space="preserve">5. Միջոցառման գծով ծախսերի ամփոփ հաշվարկը՝ </t>
  </si>
  <si>
    <t>Գնային գործոններով պայմանավորված ծախսերի ընդհանուր փոփոխությունը (+/-)</t>
  </si>
  <si>
    <t>Ոչ գնային գործոններով պայմանավորված ծախսերի ընդհանուր փոփոխությունը (+/-)</t>
  </si>
  <si>
    <t xml:space="preserve">Միջոցառման գծով ճշգրտված բազային բյուջեն </t>
  </si>
  <si>
    <t>Լրացման պահանջներ</t>
  </si>
  <si>
    <t xml:space="preserve">Ծրագրի </t>
  </si>
  <si>
    <t>Բյուջետային ծախսերը (հազ. դրամ)</t>
  </si>
  <si>
    <t>Ծախսային խնայողությունների գծով ամփոփ առաջարկը</t>
  </si>
  <si>
    <r>
      <t>Ձևաչափ N 2. Գոյություն ունեցող պարտավորությունների գծով ծախսակազմումների ամփոփ ձևաչափ</t>
    </r>
    <r>
      <rPr>
        <b/>
        <vertAlign val="superscript"/>
        <sz val="10"/>
        <color theme="1"/>
        <rFont val="GHEA Grapalat"/>
        <family val="3"/>
      </rPr>
      <t>1</t>
    </r>
  </si>
  <si>
    <t>x</t>
  </si>
  <si>
    <t>Ընդամենը</t>
  </si>
  <si>
    <t>Ներկայացնել ըստ առաջնահերթության</t>
  </si>
  <si>
    <t>Ծրագրի /միջոցառման նախատեսվող ավարտը</t>
  </si>
  <si>
    <t>Ծրագրի /միջոցառման սկիզբը</t>
  </si>
  <si>
    <r>
      <t>Հավելված N 1. Գոյություն ունեցող պարտավորությունների գծով ծախսակազմումների ամփոփ ձևաչափ</t>
    </r>
    <r>
      <rPr>
        <b/>
        <vertAlign val="superscript"/>
        <sz val="12"/>
        <color theme="1"/>
        <rFont val="GHEA Grapalat"/>
        <family val="3"/>
      </rPr>
      <t>*</t>
    </r>
  </si>
  <si>
    <r>
      <t>Ձևաչափ N 1. Գոյություն ունեցող պարտավորությունների գծով ամփոփ տեղեկատվություն</t>
    </r>
    <r>
      <rPr>
        <b/>
        <vertAlign val="superscript"/>
        <sz val="10"/>
        <color theme="1"/>
        <rFont val="GHEA Grapalat"/>
        <family val="3"/>
      </rPr>
      <t>1</t>
    </r>
    <r>
      <rPr>
        <b/>
        <sz val="10"/>
        <color theme="1"/>
        <rFont val="GHEA Grapalat"/>
        <family val="3"/>
      </rPr>
      <t xml:space="preserve"> </t>
    </r>
  </si>
  <si>
    <t>*</t>
  </si>
  <si>
    <t>**</t>
  </si>
  <si>
    <r>
      <t>Ծրագրի դասիչը</t>
    </r>
    <r>
      <rPr>
        <vertAlign val="superscript"/>
        <sz val="9"/>
        <color theme="1"/>
        <rFont val="GHEA Grapalat"/>
        <family val="3"/>
      </rPr>
      <t>2</t>
    </r>
    <r>
      <rPr>
        <sz val="9"/>
        <color theme="1"/>
        <rFont val="GHEA Grapalat"/>
        <family val="3"/>
      </rPr>
      <t>՝</t>
    </r>
  </si>
  <si>
    <r>
      <t>Ծրագրի անվանումը</t>
    </r>
    <r>
      <rPr>
        <vertAlign val="superscript"/>
        <sz val="9"/>
        <color theme="1"/>
        <rFont val="GHEA Grapalat"/>
        <family val="3"/>
      </rPr>
      <t>3</t>
    </r>
    <r>
      <rPr>
        <sz val="9"/>
        <color theme="1"/>
        <rFont val="GHEA Grapalat"/>
        <family val="3"/>
      </rPr>
      <t>՝</t>
    </r>
  </si>
  <si>
    <r>
      <t>Միջոցառման դասիչը</t>
    </r>
    <r>
      <rPr>
        <vertAlign val="superscript"/>
        <sz val="9"/>
        <color theme="1"/>
        <rFont val="GHEA Grapalat"/>
        <family val="3"/>
      </rPr>
      <t>4</t>
    </r>
    <r>
      <rPr>
        <sz val="9"/>
        <color theme="1"/>
        <rFont val="GHEA Grapalat"/>
        <family val="3"/>
      </rPr>
      <t>՝</t>
    </r>
  </si>
  <si>
    <r>
      <t>Միջոցառման անվանումը</t>
    </r>
    <r>
      <rPr>
        <vertAlign val="superscript"/>
        <sz val="9"/>
        <color theme="1"/>
        <rFont val="GHEA Grapalat"/>
        <family val="3"/>
      </rPr>
      <t>5</t>
    </r>
    <r>
      <rPr>
        <sz val="9"/>
        <color theme="1"/>
        <rFont val="GHEA Grapalat"/>
        <family val="3"/>
      </rPr>
      <t>՝</t>
    </r>
  </si>
  <si>
    <r>
      <t>Ծրագրի /միջոցառման սկիզբը</t>
    </r>
    <r>
      <rPr>
        <vertAlign val="superscript"/>
        <sz val="9"/>
        <color theme="1"/>
        <rFont val="GHEA Grapalat"/>
        <family val="3"/>
      </rPr>
      <t>6</t>
    </r>
  </si>
  <si>
    <r>
      <t>Ծրագրի /միջոցառման նախատեսվող ավարտը</t>
    </r>
    <r>
      <rPr>
        <vertAlign val="superscript"/>
        <sz val="9"/>
        <color theme="1"/>
        <rFont val="GHEA Grapalat"/>
        <family val="3"/>
      </rPr>
      <t>7</t>
    </r>
  </si>
  <si>
    <r>
      <t>Ծախսային պարտավորության բնույթը</t>
    </r>
    <r>
      <rPr>
        <vertAlign val="superscript"/>
        <sz val="9"/>
        <color theme="1"/>
        <rFont val="GHEA Grapalat"/>
        <family val="3"/>
      </rPr>
      <t>8</t>
    </r>
  </si>
  <si>
    <r>
      <t>Պարտադիր կամ հայեցողական  պարտավորությունների շրջանակը</t>
    </r>
    <r>
      <rPr>
        <vertAlign val="superscript"/>
        <sz val="9"/>
        <color theme="1"/>
        <rFont val="GHEA Grapalat"/>
        <family val="3"/>
      </rPr>
      <t>9</t>
    </r>
  </si>
  <si>
    <r>
      <t>Պարտադիր պարտավորության շրջանակներում գործադիր մարմնի հայեցողական իրավասությունների շրջանակները</t>
    </r>
    <r>
      <rPr>
        <vertAlign val="superscript"/>
        <sz val="9"/>
        <color theme="1"/>
        <rFont val="GHEA Grapalat"/>
        <family val="3"/>
      </rPr>
      <t>10</t>
    </r>
  </si>
  <si>
    <r>
      <t>Պարտադիր կամ հայեցողական պարտավորությունը սահմանող օրենսդրական հիմքերը</t>
    </r>
    <r>
      <rPr>
        <vertAlign val="superscript"/>
        <sz val="9"/>
        <color theme="1"/>
        <rFont val="GHEA Grapalat"/>
        <family val="3"/>
      </rPr>
      <t>11</t>
    </r>
  </si>
  <si>
    <r>
      <t xml:space="preserve">Ծախսային գործոնը </t>
    </r>
    <r>
      <rPr>
        <vertAlign val="superscript"/>
        <sz val="9"/>
        <color theme="1"/>
        <rFont val="GHEA Grapalat"/>
        <family val="3"/>
      </rPr>
      <t xml:space="preserve">12 </t>
    </r>
  </si>
  <si>
    <r>
      <t>Չափի միավորը</t>
    </r>
    <r>
      <rPr>
        <vertAlign val="superscript"/>
        <sz val="9"/>
        <color theme="1"/>
        <rFont val="GHEA Grapalat"/>
        <family val="3"/>
      </rPr>
      <t>13</t>
    </r>
  </si>
  <si>
    <r>
      <t>Գործոնի տեսակը</t>
    </r>
    <r>
      <rPr>
        <vertAlign val="superscript"/>
        <sz val="9"/>
        <color theme="1"/>
        <rFont val="GHEA Grapalat"/>
        <family val="3"/>
      </rPr>
      <t xml:space="preserve">14 </t>
    </r>
  </si>
  <si>
    <r>
      <t>Ստանդարտի (նորմատիվի) առկայությունը</t>
    </r>
    <r>
      <rPr>
        <vertAlign val="superscript"/>
        <sz val="9"/>
        <color theme="1"/>
        <rFont val="GHEA Grapalat"/>
        <family val="3"/>
      </rPr>
      <t>15</t>
    </r>
  </si>
  <si>
    <r>
      <t>Ծախսային գործոնի մակարդակը</t>
    </r>
    <r>
      <rPr>
        <vertAlign val="superscript"/>
        <sz val="9"/>
        <color theme="1"/>
        <rFont val="GHEA Grapalat"/>
        <family val="3"/>
      </rPr>
      <t xml:space="preserve">16 </t>
    </r>
  </si>
  <si>
    <r>
      <t>Հիմնավորումներ/ Պատճառներ</t>
    </r>
    <r>
      <rPr>
        <vertAlign val="superscript"/>
        <sz val="9"/>
        <color theme="1"/>
        <rFont val="GHEA Grapalat"/>
        <family val="3"/>
      </rPr>
      <t xml:space="preserve">17 </t>
    </r>
  </si>
  <si>
    <r>
      <t>Ծախսային տարրերը</t>
    </r>
    <r>
      <rPr>
        <vertAlign val="superscript"/>
        <sz val="9"/>
        <color theme="1"/>
        <rFont val="GHEA Grapalat"/>
        <family val="3"/>
      </rPr>
      <t>21</t>
    </r>
  </si>
  <si>
    <r>
      <t>Բազային (փաստացի) տարի</t>
    </r>
    <r>
      <rPr>
        <vertAlign val="superscript"/>
        <sz val="9"/>
        <color theme="1"/>
        <rFont val="GHEA Grapalat"/>
        <family val="3"/>
      </rPr>
      <t>25</t>
    </r>
  </si>
  <si>
    <r>
      <t>Ընթացիկ տարի (պլանային)</t>
    </r>
    <r>
      <rPr>
        <vertAlign val="superscript"/>
        <sz val="9"/>
        <color theme="1"/>
        <rFont val="GHEA Grapalat"/>
        <family val="3"/>
      </rPr>
      <t>26</t>
    </r>
  </si>
  <si>
    <r>
      <t>Գնային գործոններով պայմանավորված ծախսերի ընդհանուր փոփոխությունը</t>
    </r>
    <r>
      <rPr>
        <vertAlign val="superscript"/>
        <sz val="9"/>
        <color theme="1"/>
        <rFont val="GHEA Grapalat"/>
        <family val="3"/>
      </rPr>
      <t>27</t>
    </r>
    <r>
      <rPr>
        <sz val="9"/>
        <color theme="1"/>
        <rFont val="GHEA Grapalat"/>
        <family val="3"/>
      </rPr>
      <t xml:space="preserve"> (+/-)</t>
    </r>
  </si>
  <si>
    <r>
      <t>Ոչ գնային գործոններով պայմանավորված ծախսերի ընդհանուր փոփոխությունը</t>
    </r>
    <r>
      <rPr>
        <vertAlign val="superscript"/>
        <sz val="9"/>
        <color theme="1"/>
        <rFont val="GHEA Grapalat"/>
        <family val="3"/>
      </rPr>
      <t>28</t>
    </r>
    <r>
      <rPr>
        <sz val="9"/>
        <color theme="1"/>
        <rFont val="GHEA Grapalat"/>
        <family val="3"/>
      </rPr>
      <t xml:space="preserve"> (+/-)</t>
    </r>
  </si>
  <si>
    <r>
      <t>Միջոցառման գծով ճշգրտված բազային բյուջեն</t>
    </r>
    <r>
      <rPr>
        <vertAlign val="superscript"/>
        <sz val="9"/>
        <color theme="1"/>
        <rFont val="GHEA Grapalat"/>
        <family val="3"/>
      </rPr>
      <t>29</t>
    </r>
    <r>
      <rPr>
        <sz val="9"/>
        <color theme="1"/>
        <rFont val="GHEA Grapalat"/>
        <family val="3"/>
      </rPr>
      <t xml:space="preserve"> </t>
    </r>
  </si>
  <si>
    <r>
      <t>Ծախսային խնայողության գծով ամփոփ առաջարկը</t>
    </r>
    <r>
      <rPr>
        <vertAlign val="superscript"/>
        <sz val="9"/>
        <color theme="1"/>
        <rFont val="GHEA Grapalat"/>
        <family val="3"/>
      </rPr>
      <t>30</t>
    </r>
    <r>
      <rPr>
        <sz val="9"/>
        <color theme="1"/>
        <rFont val="GHEA Grapalat"/>
        <family val="3"/>
      </rPr>
      <t xml:space="preserve"> (-)</t>
    </r>
  </si>
  <si>
    <r>
      <t>Միջոցառման գծով ծախսերը</t>
    </r>
    <r>
      <rPr>
        <vertAlign val="superscript"/>
        <sz val="9"/>
        <color theme="1"/>
        <rFont val="GHEA Grapalat"/>
        <family val="3"/>
      </rPr>
      <t>31</t>
    </r>
    <r>
      <rPr>
        <sz val="9"/>
        <color theme="1"/>
        <rFont val="GHEA Grapalat"/>
        <family val="3"/>
      </rPr>
      <t xml:space="preserve"> </t>
    </r>
  </si>
  <si>
    <t>Հավելված N 1. Գոյություն ունեցող պարտավորությունների գծով ծախսակազմումների ամփոփ ձևաչափ</t>
  </si>
  <si>
    <t>Ձևաչափ 1. Գոյություն ունեցող պարտավորությունների գծով ծախսակազմումների ամփոփ տեղեկատվություն</t>
  </si>
  <si>
    <t xml:space="preserve">1 Ձևաչափը լրացվում է գոյություն ունեցող պարտավորությունների գծով առկա բյուջետային ծրագրերի յուրաքանչյուր միջոցառման համար ամփոփ փաստաթղթի տեսքով՝ սույն փաստաթղթի առանձին շիթերում լրացված տեղեկատվության հիման վրա` խմբավորված ըստ առանձին ծրագրերի </t>
  </si>
  <si>
    <t>Ձևաչափ N 2. Գոյություն ունեցող պարտավորությունների գծով ծախսակազմումների ամփոփ ձևաչափ</t>
  </si>
  <si>
    <t>1. Գոյություն ունեցող միջոցառումը</t>
  </si>
  <si>
    <t xml:space="preserve">2․ Լրացվում է բյուջետային ծրագրի դասիչը՝ Ծրագրային դասակարգչով սահմանված դասիչներին համապատասխան </t>
  </si>
  <si>
    <t>3․ Լրացվում է բյուջետային ծրագրի անվանումը</t>
  </si>
  <si>
    <t xml:space="preserve">4 Լրացվում է բյուջետային ծրագրի միջոցառման դասիչը՝ Ծրագրային դասակարգչով սահմանված դասիչներին համապատասխան </t>
  </si>
  <si>
    <t>6․ Լրացվում է ծրագրի/միջոցառման գործունեության սկիզբը (այն տարեթիվը, երբ առաջին անգամ այդ ծրագիրը/միջոցառումը հաստատվել է որևիցե ՀՀ պետական բյուջեով): Այն դեպքերում, երբ ծրագիրը շարունակաբար գործում է ավելի քան 5 տարի և անհնար է վերհանել ծրագրի մեկնարկի տարեթիվը, ապա նշվում է «ավելի քան 5 տարի»:</t>
  </si>
  <si>
    <t>7․ Լրացվում է այն դեպքում, երբ ծրագիրը/միջոցառումը նախատեսված կամ հաստատված է կոնկրետ ժամանակահատվածի համար (օրինակ՝ արտաքին աջակցությամբ կոնկրետ ծրագրեր): Անորոշ ժամկետայնության պարագայում լրացվում է «շարունակական» բառը:</t>
  </si>
  <si>
    <t>2. Միջոցառման հիմքում դրված ծախսային պարտավորության բնույթը</t>
  </si>
  <si>
    <t xml:space="preserve">8․ Լրացվում է միջոցառման հիմքում դրված ծախսային պարտավորության բնույթը՝ «Պարտադիր ծախսերին դասվող միջոցառում»,
 «Հայեցողական ծախսերին դասվող միջոցառում (շարունակական)», «Հայեցողական ծախսերին դասվող միջոցառում (ոչ շարունակական)», որը անհրաժեշտ է ընտրել նշված տարբերակներից։ </t>
  </si>
  <si>
    <t>9. Ներկայացվում է համապատասխան միջոցառման շրջանակներում իրականացվող պարտադիր (պարտադիր ծախսերին դասվող միջոցառումների դեպքում) կամ հայեցողական (հայեցողական ծախսերին դասվող միջոցառումների դեպքում) պարտավորությունների համառոտ նկարագիրը՝ այդ թվում մատուցվող ծառայությունների, տրամադրող տարնսֆերտների և շահառուների շրջանակը:</t>
  </si>
  <si>
    <t>10. Սյունակը լրացվում է միայն պարտադիր ծախսերին դասվող միջոցառումների համար:</t>
  </si>
  <si>
    <t>11. Սյունակում կատարվում են հղումներ պատադիր ծախսային պարտավորությունները սահմանող օրենքների և միջազգային պայմանագրերի կոնկրետ դրույթների վրա, իսկ այդ պարտավորությունների շրջանակներում գործադիր մարմին վերապահված հայեցողական իրավասությունների դեպքում՝ նաև այդ իրավասությունները սահմանող իրավական ակտերի վրա: Հայեցողական ծախսերին դասվող միջոցառումների դեպքում կատարվում են հղումներ այդ ծախսային պարտավորությունները սահմանող իրավական ակտերի վրա:</t>
  </si>
  <si>
    <t>3. Միջոցառման ծախսակազմման հիմքում դրված հիմնական ծախսային գործոնները</t>
  </si>
  <si>
    <t xml:space="preserve">12. «Ծախսային գործոնը սյունակում ներկայացվում է ծախսերի մակարդակի վրա ուղղակիորեն ազդող բոլոր այն գործոնները, որոնց ազդեցությամբ փոփոխություններ են կատարվել ծախսերում։ Ծախսային գործոնները պետք է ներառեն միայն այն գնային և ոչ գնային գործոնները, որոնց մակարդակների փոփոխությունները կատարվել են հայտատուից անկախ պատճառներով: </t>
  </si>
  <si>
    <t>13. «Չափի միավորը» արտահայտում է համապատասխան գործոնի ցուցանիշի չափման միավորը:</t>
  </si>
  <si>
    <t>14. «Գործոնի տեսակը» սյունակում ներկայացվում են համապատասխան գործոնի տեսակը՝ «գնային գործոն» կամ «ոչ գնային գործոն»:</t>
  </si>
  <si>
    <t xml:space="preserve">15. «Ստանդարտի (նորմատիվի) առկայությունը» սյունակում լրացվում է «Ոչ» բառը համապատասխան ցուցանիշի հետ կապված ծախսային ստանդարտների (նորմատիվի) բացակայության դեպքում, իսկ դրա առկայության դեպքում կատարվում է հղում այդ ստանդարտը կամ նորմատիվը սահմանող փաստաթղթին: </t>
  </si>
  <si>
    <t>16․ «Գործոնի կամ ռեսուրսի սպառման (ծախսման) մակարդակը» սյունակում լրացվում է ծախսային գործոնների կամ դրանց ազդեցությամբ փոփոխված՝ ռեսուրսների սպառման (ծախսման) մակարդակներն արտահայտող ցուցանիշները՝ համապատասխան տարիների համար:</t>
  </si>
  <si>
    <t xml:space="preserve">17. «Հիմնավորում/պատճառներ» սյունակում լրացվում են գործոնի մակարդակների, ինչպես նաև դրանց ազդեցությամբ համապատասխան ռեսուրսների սպառման մակարդակների փոփոխության պատճառներն ու հիմնավորումները: Ներկայացվում են հիմնավորումներ ծախսերի վրա ազդող գործոնների ընտրության և բյուջետավորվող տարիներից յուրաքանչյուրում նախորդ ժամանակահատվածների համեմատ կանխատեսվող փոփոխությունների վերաբերյալ։ Հիմնավորումները ներկայացնելիս, անհրաժեշտ է ներկայացնել նաև այն ընդհանուր երևույթները/գործոնները/հանգամանքները, որոնք ազդել են համապատասխան գործոնների կանխատեսվող փոփոխությունների վրա (օրինակ պահանջարկի փոփոխություն, իրավական ակտերի ընդունում և այլն): </t>
  </si>
  <si>
    <t>4. Միջոցառման գծով ծախսային խնայողությունների առաջարկները</t>
  </si>
  <si>
    <t xml:space="preserve">18. Աղյուսակում ներկայացվում է միջոցառման գծով ծախսային խնայողությունների վերաբերյալ առաջարկները՝ համապատասխան հաշվարկներով և հիմնավորումներով: </t>
  </si>
  <si>
    <t xml:space="preserve">20. Ներկայացվում է միջոցառման գծով հաշվարկված ծախսերում խնայողությունների վերաբերյալ առաջարկի մանրամասն նկարագրությունը՝ ներառյալ համապատասխան հաշվարկներն ու հիմնվորումները: </t>
  </si>
  <si>
    <t xml:space="preserve">5. Միջոցառման գծով ծախսերի ամփոփ հաշվարկը </t>
  </si>
  <si>
    <t xml:space="preserve">27. «Գնային գործոններով պայմանավորված ծախսերի ընդհանուր փոփոխությունը» սյունակում ներկայացվում են այն ծախսերը, որոնք առաջացել են գնային գործոնների փոփոխության արդյունքում: </t>
  </si>
  <si>
    <t xml:space="preserve">28. «Ոչ գնային գործոններով պայմանավորված ծախսերի ընդհանուր փոփոխությունը» սյունակում ներկայացվում են այն ծախսերը, որոնք առաջացել են ոչ գնային գործոնների փոփոխության արդյունքում: </t>
  </si>
  <si>
    <r>
      <t>Ընդամենը փոփոխության ենթարկված ծախսեր (հազ. դրամ)</t>
    </r>
    <r>
      <rPr>
        <vertAlign val="superscript"/>
        <sz val="9"/>
        <color theme="1"/>
        <rFont val="GHEA Grapalat"/>
        <family val="3"/>
      </rPr>
      <t>22</t>
    </r>
  </si>
  <si>
    <r>
      <t>Ընդամենը փոփոխության չենթարկված ծախսեր (հազ. դրամ)</t>
    </r>
    <r>
      <rPr>
        <vertAlign val="superscript"/>
        <sz val="9"/>
        <color theme="1"/>
        <rFont val="GHEA Grapalat"/>
        <family val="3"/>
      </rPr>
      <t>23</t>
    </r>
  </si>
  <si>
    <r>
      <t>ԸՆԴԱՄԵՆԸ (հազ. դրամ)</t>
    </r>
    <r>
      <rPr>
        <vertAlign val="superscript"/>
        <sz val="9"/>
        <color theme="1"/>
        <rFont val="GHEA Grapalat"/>
        <family val="3"/>
      </rPr>
      <t>24</t>
    </r>
  </si>
  <si>
    <t xml:space="preserve">5․ Lրացվում է բյուջետային ծրագրի միջոցառման անվանումը </t>
  </si>
  <si>
    <t>Ավելացնել տողեր միջոցառումների համար</t>
  </si>
  <si>
    <t>NN</t>
  </si>
  <si>
    <t>Ծրագրային դասիչը</t>
  </si>
  <si>
    <t>Ընդամենը ծախսեր (հազ. դրամ)</t>
  </si>
  <si>
    <t>Միջոցառման հիմքում դրված ծախսային պարտավորության բնույթը</t>
  </si>
  <si>
    <t>2027թ.</t>
  </si>
  <si>
    <t>2027թ</t>
  </si>
  <si>
    <t>2023թ.բազային (փաստացի) տարի</t>
  </si>
  <si>
    <t>2024թ.(պլանային)</t>
  </si>
  <si>
    <t xml:space="preserve">2023թ.- բազային տարի (փաստ) </t>
  </si>
  <si>
    <t>2024թ. (սպասողական)</t>
  </si>
  <si>
    <t xml:space="preserve">24. «ԸՆԴԱՄԵՆԸ» տողում լրացվում է միջոցառման գծով բոլոր ծախսերի հանրագումարը՝ համապատասխան տարիների համար: </t>
  </si>
  <si>
    <t>29․ Ներկայացվում է միջոցառման գծով ճշգրտված բազային բյուջեն՝ 2025, 2026 և 2027 թթ համար</t>
  </si>
  <si>
    <t>30․ Ներկայացվում է միջոցառման ծախսային խնայողության գծով ամփոփ առաջարկը՝ 2025, 2026 և 2027 թթ համար՝ ( - ) նշանով</t>
  </si>
  <si>
    <t>31․ Ներկայացվում է միջոցառման գծով ծախսերը՝ 2025, 2026 և 2027 թթ համար</t>
  </si>
  <si>
    <t>25․ Ըստ ծախսային տարրերի լրացում է 2023 թվականի բազային (փաստացի) տարվա ֆինանսական ցուցանիշները</t>
  </si>
  <si>
    <t>26․ Ըստ ծախսային տարրերի լրացում է 2024 թվականի ընթացիկ (պլանային) տարվա ֆինանսական ցուցանիշները</t>
  </si>
  <si>
    <t>22. «Ընդամենը փոփոխության ենթարկված ծախսեր» տողում լրացում է բազային տարվա (2023թ) ծախսերի համեմատ հայտատուից անկախ պատճառներով փոփոխության ենթարկված բոլոր ծախսային տարրերի (հոդվածների) գծով ընհանուր ծախսերը: Այն հավասար է փոփոխության ենթարկված հոդվածների գծով ծախսերի հանրագումարին: Բազային տարում համապատասխան ծախսերի վերաբերյալ փաստացի ցուցանիշների բացակայության դեպքում որպես համեմատության ելակետ անհրաժեշտ է դիտարկել 2024 թվականի համար հաստատված համապատասխան պլանային ցուցանիշները:</t>
  </si>
  <si>
    <t xml:space="preserve">21. «Ծախսային տարրերը» սյունակում ներկայացվում է տվյալ միջոցառմանն առնչվող ծախսային տարրերը՝ խմբավորված ըստ բյուջետային ծախսերի տնտեսագիտական դասակարգման հոդվածների: Ընդ որում, ըստ հոդվածների բացված ներկայացվում են միայն այն ծախսերը, որոնց հաշվարկներում հայտատուից անկախ պատճառներով փոփոխություններ են կատարվել բազային տարվա (2023թ) ծախսերի համեմատ: Բազային տարում համապատասխան ծախսերի վերաբերյալ փաստացի ցուցանիշների բացակայության դեպքում որպես համեմատության ելակետ անհրաժեշտ է դիտարկել 2024 թվականի համար հաստատված համապատասխան պլանային ցուցանիշները: </t>
  </si>
  <si>
    <t xml:space="preserve">23. «Ընդամենը փոփոխության չենթարկված ծախսեր» տողում լրացում է բազային տարվա (2023թ) ծախսերի համեմատ փոփոխության չենթարկված բոլոր ծախսային տարրերի (հոդվածների) գծով ընհանուր ծախսերը: Այն հավասար է փոփոխության չենթարկված ծախսային տարրերի (հոդվածների) գծով ծախսերի հանրագումարին: Ընդ որում, այդ ծախսային տարրերի (հոդվածների) գծով ծախսերի բացվածքը աղյուսակում չի ներկայացվում: Բազային տարում համապատասխան ծախսերի վերաբերյալ փաստացի ցուցանիշների բացակայության դեպքում որպես համեմատության ելակետ անհրաժեշտ է դիտարկել 2021 թվականի համար հաստատված համապատասխան պլանային ցուցանիշները: </t>
  </si>
  <si>
    <t xml:space="preserve"> Հյուսիս-հարավ ճանապարհային միջանցքի զարգացման ծրագրի Արտաշատ - Սիսիան ճանապարհի համակարգում և կառավարում _ Տրանշ 4</t>
  </si>
  <si>
    <t xml:space="preserve"> Ճանապարհային ցանցի բարելավում</t>
  </si>
  <si>
    <t>Շահառուներ, ՀՀ քաղաքացիներ</t>
  </si>
  <si>
    <t>թիվ 1902Լ Որոշում կետ 46.2</t>
  </si>
  <si>
    <t xml:space="preserve"> Տրանշ 4՝ Արտաշատ-Սիսիան I-ին տեխնիկական կարգի շուրջ 162 կմ ընդհանուր երկարությամբ ճանապարհահատված, այդ թվում՝ 14 կմ ընդհանուր երկարությամբ  կամուրջների և 12.4 կմ ընդհանուր երկարությամբ թունելների նախագծման և փուլային իրականացման աշխատանքների մեկնարկի համար Հողերի օտարման ծրագրի իրականացում</t>
  </si>
  <si>
    <t>Արտաշատ-Սիսիան հատվածի
մանրամասն նախագծային աշխատանքների
իրականացում՝ հետագա շինարարությունը մեկնարկելու համար</t>
  </si>
  <si>
    <t>ՀՀ քաղաքացիներ</t>
  </si>
  <si>
    <t>Նախագծահետազոտական ծախսեր</t>
  </si>
  <si>
    <t>Դիլիջանի և Պուշկինի թունելների
վերականգնման համակարգում և կառավարում</t>
  </si>
  <si>
    <t>Ծրագրի հետ կապված պահմանման ծախսեր, աուդիտորական ծառայություններ, Շահառուներ՝ Ծրագրի աշխատակազմ</t>
  </si>
  <si>
    <t>ՀՀ կառավարության 2021 թվականի
նոյեմբերի 18-ի N 1902-Լ որոշման Հավելված N 1-ի 42.1 կետ</t>
  </si>
  <si>
    <t>Թունելների և  կամուրջների հիմնանորոգում, նորոգում, վերակառուցում, մասնավորապես՝ Դիլիջանի և Պուշկինի թունելների վերականգնում</t>
  </si>
  <si>
    <t>ՀՀ դրամ</t>
  </si>
  <si>
    <t>Դիլիջանի և Պուշկինի թունելների
վերականգնում, կառուցում և հիմնանորոգում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</si>
</sst>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(* #,##0.0_);_(* \(#,##0.0\);_(* &quot;-&quot;??_);_(@_)"/>
    <numFmt numFmtId="165" formatCode="_(* #,##0.0_);_(* \(#,##0.0\);_(* &quot;-&quot;?_);_(@_)"/>
    <numFmt numFmtId="166" formatCode="_(* #,##0_);_(* \(#,##0\);_(* &quot;-&quot;??_);_(@_)"/>
  </numFmts>
  <fonts count="22" x14ac:knownFonts="1">
    <font>
      <sz val="11"/>
      <color theme="1"/>
      <name val="Calibri"/>
      <family val="2"/>
      <scheme val="minor"/>
    </font>
    <font>
      <b/>
      <sz val="12"/>
      <color theme="1"/>
      <name val="GHEA Grapalat"/>
      <family val="3"/>
    </font>
    <font>
      <b/>
      <vertAlign val="superscript"/>
      <sz val="12"/>
      <color theme="1"/>
      <name val="GHEA Grapalat"/>
      <family val="3"/>
    </font>
    <font>
      <sz val="9"/>
      <color theme="1"/>
      <name val="GHEA Grapalat"/>
      <family val="3"/>
    </font>
    <font>
      <vertAlign val="superscript"/>
      <sz val="9"/>
      <color theme="1"/>
      <name val="GHEA Grapalat"/>
      <family val="3"/>
    </font>
    <font>
      <i/>
      <sz val="9"/>
      <color theme="1"/>
      <name val="GHEA Grapalat"/>
      <family val="3"/>
    </font>
    <font>
      <sz val="8"/>
      <color theme="1"/>
      <name val="GHEA Grapalat"/>
      <family val="3"/>
    </font>
    <font>
      <i/>
      <sz val="8"/>
      <color theme="1"/>
      <name val="GHEA Grapalat"/>
      <family val="3"/>
    </font>
    <font>
      <b/>
      <sz val="10"/>
      <color theme="1"/>
      <name val="GHEA Grapalat"/>
      <family val="3"/>
    </font>
    <font>
      <b/>
      <i/>
      <sz val="12"/>
      <color theme="1"/>
      <name val="GHEA Grapalat"/>
      <family val="3"/>
    </font>
    <font>
      <b/>
      <i/>
      <sz val="10"/>
      <color theme="1"/>
      <name val="GHEA Grapalat"/>
      <family val="3"/>
    </font>
    <font>
      <b/>
      <sz val="9"/>
      <color theme="1"/>
      <name val="GHEA Grapalat"/>
      <family val="3"/>
    </font>
    <font>
      <sz val="10"/>
      <color theme="1"/>
      <name val="GHEA Grapalat"/>
      <family val="3"/>
    </font>
    <font>
      <sz val="11"/>
      <color rgb="FF000000"/>
      <name val="Calibri"/>
      <family val="2"/>
    </font>
    <font>
      <b/>
      <vertAlign val="superscript"/>
      <sz val="10"/>
      <color theme="1"/>
      <name val="GHEA Grapalat"/>
      <family val="3"/>
    </font>
    <font>
      <sz val="11"/>
      <color theme="1"/>
      <name val="GHEA Grapalat"/>
      <family val="3"/>
    </font>
    <font>
      <i/>
      <vertAlign val="superscript"/>
      <sz val="9"/>
      <color theme="1"/>
      <name val="GHEA Grapalat"/>
      <family val="3"/>
    </font>
    <font>
      <sz val="11"/>
      <color theme="1"/>
      <name val="Calibri"/>
      <family val="2"/>
      <scheme val="minor"/>
    </font>
    <font>
      <b/>
      <i/>
      <sz val="11"/>
      <name val="GHEA Grapalat"/>
      <family val="3"/>
    </font>
    <font>
      <i/>
      <sz val="11"/>
      <name val="GHEA Grapalat"/>
      <family val="3"/>
    </font>
    <font>
      <b/>
      <sz val="11"/>
      <name val="GHEA Grapalat"/>
      <family val="3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7" fillId="0" borderId="0" applyFont="0" applyFill="0" applyBorder="0" applyAlignment="0" applyProtection="0"/>
  </cellStyleXfs>
  <cellXfs count="79">
    <xf numFmtId="0" fontId="0" fillId="0" borderId="0" xfId="0"/>
    <xf numFmtId="0" fontId="8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3" borderId="0" xfId="0" applyFill="1"/>
    <xf numFmtId="0" fontId="8" fillId="0" borderId="0" xfId="0" applyFont="1" applyAlignment="1">
      <alignment horizontal="left" vertical="center"/>
    </xf>
    <xf numFmtId="0" fontId="8" fillId="0" borderId="0" xfId="0" applyFont="1"/>
    <xf numFmtId="0" fontId="12" fillId="0" borderId="0" xfId="0" applyFont="1"/>
    <xf numFmtId="0" fontId="15" fillId="0" borderId="0" xfId="0" applyFont="1"/>
    <xf numFmtId="0" fontId="3" fillId="3" borderId="1" xfId="0" applyFont="1" applyFill="1" applyBorder="1" applyAlignment="1">
      <alignment vertical="top" wrapText="1"/>
    </xf>
    <xf numFmtId="0" fontId="1" fillId="0" borderId="0" xfId="0" applyFont="1" applyAlignment="1">
      <alignment horizontal="left" vertical="center" wrapText="1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0" fillId="0" borderId="3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left" vertical="center"/>
    </xf>
    <xf numFmtId="0" fontId="3" fillId="5" borderId="1" xfId="0" applyFont="1" applyFill="1" applyBorder="1"/>
    <xf numFmtId="0" fontId="3" fillId="5" borderId="1" xfId="0" applyFont="1" applyFill="1" applyBorder="1" applyAlignment="1">
      <alignment vertical="center" wrapText="1"/>
    </xf>
    <xf numFmtId="0" fontId="11" fillId="5" borderId="1" xfId="0" applyFont="1" applyFill="1" applyBorder="1" applyAlignment="1">
      <alignment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0" fillId="6" borderId="0" xfId="0" applyFill="1"/>
    <xf numFmtId="0" fontId="3" fillId="3" borderId="1" xfId="0" applyFont="1" applyFill="1" applyBorder="1" applyAlignment="1">
      <alignment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vertical="center" wrapText="1"/>
    </xf>
    <xf numFmtId="164" fontId="3" fillId="5" borderId="1" xfId="1" applyNumberFormat="1" applyFont="1" applyFill="1" applyBorder="1" applyAlignment="1">
      <alignment vertical="center" wrapText="1"/>
    </xf>
    <xf numFmtId="43" fontId="3" fillId="5" borderId="1" xfId="0" applyNumberFormat="1" applyFont="1" applyFill="1" applyBorder="1"/>
    <xf numFmtId="164" fontId="6" fillId="5" borderId="2" xfId="1" applyNumberFormat="1" applyFont="1" applyFill="1" applyBorder="1" applyAlignment="1">
      <alignment horizontal="center" vertical="center" wrapText="1"/>
    </xf>
    <xf numFmtId="164" fontId="6" fillId="5" borderId="1" xfId="1" applyNumberFormat="1" applyFont="1" applyFill="1" applyBorder="1" applyAlignment="1">
      <alignment horizontal="center" vertical="center" wrapText="1"/>
    </xf>
    <xf numFmtId="164" fontId="6" fillId="3" borderId="1" xfId="1" applyNumberFormat="1" applyFont="1" applyFill="1" applyBorder="1" applyAlignment="1">
      <alignment horizontal="center" vertical="center" wrapText="1"/>
    </xf>
    <xf numFmtId="164" fontId="6" fillId="7" borderId="1" xfId="1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0" fillId="0" borderId="0" xfId="0" applyFont="1" applyAlignment="1">
      <alignment horizontal="left" vertical="center" wrapText="1"/>
    </xf>
    <xf numFmtId="0" fontId="19" fillId="0" borderId="0" xfId="0" applyFont="1" applyAlignment="1">
      <alignment horizontal="justify" vertical="center" wrapText="1"/>
    </xf>
    <xf numFmtId="0" fontId="21" fillId="0" borderId="0" xfId="0" applyFont="1" applyAlignment="1">
      <alignment wrapText="1"/>
    </xf>
    <xf numFmtId="0" fontId="11" fillId="5" borderId="1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wrapText="1"/>
    </xf>
    <xf numFmtId="43" fontId="3" fillId="5" borderId="1" xfId="1" applyFont="1" applyFill="1" applyBorder="1"/>
    <xf numFmtId="165" fontId="3" fillId="4" borderId="1" xfId="0" applyNumberFormat="1" applyFont="1" applyFill="1" applyBorder="1" applyAlignment="1">
      <alignment horizontal="center" vertical="center" wrapText="1"/>
    </xf>
    <xf numFmtId="43" fontId="3" fillId="5" borderId="1" xfId="1" applyFont="1" applyFill="1" applyBorder="1" applyAlignment="1">
      <alignment vertical="center" wrapText="1"/>
    </xf>
    <xf numFmtId="166" fontId="3" fillId="5" borderId="1" xfId="1" applyNumberFormat="1" applyFont="1" applyFill="1" applyBorder="1"/>
    <xf numFmtId="0" fontId="6" fillId="2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top" wrapText="1"/>
    </xf>
    <xf numFmtId="0" fontId="3" fillId="7" borderId="1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left" vertical="center" wrapText="1"/>
    </xf>
    <xf numFmtId="0" fontId="3" fillId="5" borderId="5" xfId="0" applyFont="1" applyFill="1" applyBorder="1" applyAlignment="1">
      <alignment horizontal="left" vertical="center" wrapText="1"/>
    </xf>
    <xf numFmtId="0" fontId="3" fillId="5" borderId="6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left" vertical="center"/>
    </xf>
    <xf numFmtId="0" fontId="3" fillId="5" borderId="5" xfId="0" applyFont="1" applyFill="1" applyBorder="1" applyAlignment="1">
      <alignment horizontal="left" vertical="center"/>
    </xf>
    <xf numFmtId="0" fontId="3" fillId="5" borderId="6" xfId="0" applyFont="1" applyFill="1" applyBorder="1" applyAlignment="1">
      <alignment horizontal="left" vertical="center"/>
    </xf>
    <xf numFmtId="0" fontId="3" fillId="5" borderId="4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checked="Checked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checked="Checked" lockText="1" noThreeD="1"/>
</file>

<file path=xl/ctrlProps/ctrlProp9.xml><?xml version="1.0" encoding="utf-8"?>
<formControlPr xmlns="http://schemas.microsoft.com/office/spreadsheetml/2009/9/main" objectType="CheckBox" checked="Checked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28</xdr:row>
          <xdr:rowOff>219075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2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2</xdr:col>
          <xdr:colOff>1924050</xdr:colOff>
          <xdr:row>26</xdr:row>
          <xdr:rowOff>219075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2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2</xdr:col>
          <xdr:colOff>1924050</xdr:colOff>
          <xdr:row>27</xdr:row>
          <xdr:rowOff>190500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2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29</xdr:row>
          <xdr:rowOff>190500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2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29</xdr:row>
          <xdr:rowOff>28575</xdr:rowOff>
        </xdr:to>
        <xdr:sp macro="" textlink="">
          <xdr:nvSpPr>
            <xdr:cNvPr id="8193" name="Check Box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3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2</xdr:col>
          <xdr:colOff>1924050</xdr:colOff>
          <xdr:row>27</xdr:row>
          <xdr:rowOff>28575</xdr:rowOff>
        </xdr:to>
        <xdr:sp macro="" textlink="">
          <xdr:nvSpPr>
            <xdr:cNvPr id="8194" name="Check Box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3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2</xdr:col>
          <xdr:colOff>1924050</xdr:colOff>
          <xdr:row>28</xdr:row>
          <xdr:rowOff>0</xdr:rowOff>
        </xdr:to>
        <xdr:sp macro="" textlink="">
          <xdr:nvSpPr>
            <xdr:cNvPr id="8195" name="Check Box 3" hidden="1">
              <a:extLst>
                <a:ext uri="{63B3BB69-23CF-44E3-9099-C40C66FF867C}">
                  <a14:compatExt spid="_x0000_s8195"/>
                </a:ext>
                <a:ext uri="{FF2B5EF4-FFF2-40B4-BE49-F238E27FC236}">
                  <a16:creationId xmlns:a16="http://schemas.microsoft.com/office/drawing/2014/main" id="{00000000-0008-0000-0300-00000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30</xdr:row>
          <xdr:rowOff>0</xdr:rowOff>
        </xdr:to>
        <xdr:sp macro="" textlink="">
          <xdr:nvSpPr>
            <xdr:cNvPr id="8196" name="Check Box 4" hidden="1">
              <a:extLst>
                <a:ext uri="{63B3BB69-23CF-44E3-9099-C40C66FF867C}">
                  <a14:compatExt spid="_x0000_s8196"/>
                </a:ext>
                <a:ext uri="{FF2B5EF4-FFF2-40B4-BE49-F238E27FC236}">
                  <a16:creationId xmlns:a16="http://schemas.microsoft.com/office/drawing/2014/main" id="{00000000-0008-0000-0300-00000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29</xdr:row>
          <xdr:rowOff>28575</xdr:rowOff>
        </xdr:to>
        <xdr:sp macro="" textlink="">
          <xdr:nvSpPr>
            <xdr:cNvPr id="7169" name="Check Box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4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2</xdr:col>
          <xdr:colOff>1924050</xdr:colOff>
          <xdr:row>27</xdr:row>
          <xdr:rowOff>28575</xdr:rowOff>
        </xdr:to>
        <xdr:sp macro="" textlink="">
          <xdr:nvSpPr>
            <xdr:cNvPr id="7170" name="Check Box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00000000-0008-0000-04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2</xdr:col>
          <xdr:colOff>1924050</xdr:colOff>
          <xdr:row>28</xdr:row>
          <xdr:rowOff>0</xdr:rowOff>
        </xdr:to>
        <xdr:sp macro="" textlink="">
          <xdr:nvSpPr>
            <xdr:cNvPr id="7171" name="Check Box 3" hidden="1">
              <a:extLst>
                <a:ext uri="{63B3BB69-23CF-44E3-9099-C40C66FF867C}">
                  <a14:compatExt spid="_x0000_s7171"/>
                </a:ext>
                <a:ext uri="{FF2B5EF4-FFF2-40B4-BE49-F238E27FC236}">
                  <a16:creationId xmlns:a16="http://schemas.microsoft.com/office/drawing/2014/main" id="{00000000-0008-0000-0400-00000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30</xdr:row>
          <xdr:rowOff>0</xdr:rowOff>
        </xdr:to>
        <xdr:sp macro="" textlink="">
          <xdr:nvSpPr>
            <xdr:cNvPr id="7172" name="Check Box 4" hidden="1">
              <a:extLst>
                <a:ext uri="{63B3BB69-23CF-44E3-9099-C40C66FF867C}">
                  <a14:compatExt spid="_x0000_s7172"/>
                </a:ext>
                <a:ext uri="{FF2B5EF4-FFF2-40B4-BE49-F238E27FC236}">
                  <a16:creationId xmlns:a16="http://schemas.microsoft.com/office/drawing/2014/main" id="{00000000-0008-0000-0400-00000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8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7.xml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1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11.xml"/><Relationship Id="rId5" Type="http://schemas.openxmlformats.org/officeDocument/2006/relationships/ctrlProp" Target="../ctrlProps/ctrlProp10.xml"/><Relationship Id="rId4" Type="http://schemas.openxmlformats.org/officeDocument/2006/relationships/ctrlProp" Target="../ctrlProps/ctrlProp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-0.499984740745262"/>
  </sheetPr>
  <dimension ref="A1:P41"/>
  <sheetViews>
    <sheetView topLeftCell="A7" workbookViewId="0">
      <selection activeCell="A20" sqref="A20"/>
    </sheetView>
  </sheetViews>
  <sheetFormatPr defaultRowHeight="15" x14ac:dyDescent="0.25"/>
  <cols>
    <col min="1" max="1" width="147.28515625" style="52" customWidth="1"/>
  </cols>
  <sheetData>
    <row r="1" spans="1:16" ht="33" customHeight="1" x14ac:dyDescent="0.25">
      <c r="A1" s="48" t="s">
        <v>29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</row>
    <row r="2" spans="1:16" ht="50.25" customHeight="1" x14ac:dyDescent="0.25">
      <c r="A2" s="48" t="s">
        <v>67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</row>
    <row r="3" spans="1:16" ht="16.5" x14ac:dyDescent="0.25">
      <c r="A3" s="49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</row>
    <row r="4" spans="1:16" ht="16.5" x14ac:dyDescent="0.25">
      <c r="A4" s="40" t="s">
        <v>68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</row>
    <row r="5" spans="1:16" ht="49.5" x14ac:dyDescent="0.25">
      <c r="A5" s="40" t="s">
        <v>69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</row>
    <row r="6" spans="1:16" ht="16.5" x14ac:dyDescent="0.25">
      <c r="A6" s="40" t="s">
        <v>70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</row>
    <row r="7" spans="1:16" ht="16.5" x14ac:dyDescent="0.25">
      <c r="A7" s="50" t="s">
        <v>71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</row>
    <row r="8" spans="1:16" ht="16.5" x14ac:dyDescent="0.25">
      <c r="A8" s="40" t="s">
        <v>72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</row>
    <row r="9" spans="1:16" ht="16.5" x14ac:dyDescent="0.25">
      <c r="A9" s="40" t="s">
        <v>73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</row>
    <row r="10" spans="1:16" ht="16.5" x14ac:dyDescent="0.25">
      <c r="A10" s="40" t="s">
        <v>74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</row>
    <row r="11" spans="1:16" ht="16.5" x14ac:dyDescent="0.25">
      <c r="A11" s="40" t="s">
        <v>98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</row>
    <row r="12" spans="1:16" ht="49.5" x14ac:dyDescent="0.25">
      <c r="A12" s="40" t="s">
        <v>75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</row>
    <row r="13" spans="1:16" ht="33" x14ac:dyDescent="0.25">
      <c r="A13" s="40" t="s">
        <v>76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</row>
    <row r="14" spans="1:16" ht="16.5" x14ac:dyDescent="0.25">
      <c r="A14" s="50" t="s">
        <v>77</v>
      </c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</row>
    <row r="15" spans="1:16" ht="49.5" x14ac:dyDescent="0.25">
      <c r="A15" s="40" t="s">
        <v>78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</row>
    <row r="16" spans="1:16" ht="49.5" x14ac:dyDescent="0.25">
      <c r="A16" s="40" t="s">
        <v>79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</row>
    <row r="17" spans="1:16" ht="16.5" x14ac:dyDescent="0.25">
      <c r="A17" s="40" t="s">
        <v>80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</row>
    <row r="18" spans="1:16" ht="66" x14ac:dyDescent="0.25">
      <c r="A18" s="41" t="s">
        <v>81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</row>
    <row r="19" spans="1:16" ht="16.5" x14ac:dyDescent="0.25">
      <c r="A19" s="50" t="s">
        <v>82</v>
      </c>
      <c r="B19" s="35"/>
      <c r="C19" s="35"/>
      <c r="D19" s="35"/>
      <c r="E19" s="36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</row>
    <row r="20" spans="1:16" ht="49.5" x14ac:dyDescent="0.25">
      <c r="A20" s="40" t="s">
        <v>83</v>
      </c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</row>
    <row r="21" spans="1:16" ht="16.5" x14ac:dyDescent="0.25">
      <c r="A21" s="40" t="s">
        <v>84</v>
      </c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</row>
    <row r="22" spans="1:16" ht="16.5" x14ac:dyDescent="0.25">
      <c r="A22" s="40" t="s">
        <v>85</v>
      </c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</row>
    <row r="23" spans="1:16" ht="49.5" x14ac:dyDescent="0.25">
      <c r="A23" s="40" t="s">
        <v>86</v>
      </c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</row>
    <row r="24" spans="1:16" ht="33" x14ac:dyDescent="0.25">
      <c r="A24" s="40" t="s">
        <v>87</v>
      </c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</row>
    <row r="25" spans="1:16" ht="99" x14ac:dyDescent="0.25">
      <c r="A25" s="40" t="s">
        <v>88</v>
      </c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</row>
    <row r="26" spans="1:16" ht="16.5" x14ac:dyDescent="0.25">
      <c r="A26" s="50" t="s">
        <v>89</v>
      </c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</row>
    <row r="27" spans="1:16" ht="33" x14ac:dyDescent="0.25">
      <c r="A27" s="40" t="s">
        <v>90</v>
      </c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</row>
    <row r="28" spans="1:16" ht="33" x14ac:dyDescent="0.25">
      <c r="A28" s="40" t="s">
        <v>4</v>
      </c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</row>
    <row r="29" spans="1:16" ht="33" x14ac:dyDescent="0.25">
      <c r="A29" s="40" t="s">
        <v>91</v>
      </c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</row>
    <row r="30" spans="1:16" ht="16.5" x14ac:dyDescent="0.25">
      <c r="A30" s="50" t="s">
        <v>92</v>
      </c>
      <c r="B30" s="34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</row>
    <row r="31" spans="1:16" ht="82.5" x14ac:dyDescent="0.25">
      <c r="A31" s="40" t="s">
        <v>117</v>
      </c>
      <c r="B31" s="34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</row>
    <row r="32" spans="1:16" ht="82.5" x14ac:dyDescent="0.25">
      <c r="A32" s="40" t="s">
        <v>116</v>
      </c>
      <c r="B32" s="34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</row>
    <row r="33" spans="1:16" ht="82.5" x14ac:dyDescent="0.25">
      <c r="A33" s="40" t="s">
        <v>118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</row>
    <row r="34" spans="1:16" ht="16.5" x14ac:dyDescent="0.25">
      <c r="A34" s="40" t="s">
        <v>110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</row>
    <row r="35" spans="1:16" ht="16.5" x14ac:dyDescent="0.25">
      <c r="A35" s="40" t="s">
        <v>114</v>
      </c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</row>
    <row r="36" spans="1:16" ht="16.5" x14ac:dyDescent="0.25">
      <c r="A36" s="40" t="s">
        <v>115</v>
      </c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</row>
    <row r="37" spans="1:16" ht="33" x14ac:dyDescent="0.25">
      <c r="A37" s="51" t="s">
        <v>93</v>
      </c>
    </row>
    <row r="38" spans="1:16" ht="33" x14ac:dyDescent="0.25">
      <c r="A38" s="51" t="s">
        <v>94</v>
      </c>
    </row>
    <row r="39" spans="1:16" ht="16.5" x14ac:dyDescent="0.25">
      <c r="A39" s="51" t="s">
        <v>111</v>
      </c>
    </row>
    <row r="40" spans="1:16" ht="16.5" x14ac:dyDescent="0.25">
      <c r="A40" s="51" t="s">
        <v>112</v>
      </c>
    </row>
    <row r="41" spans="1:16" ht="16.5" x14ac:dyDescent="0.25">
      <c r="A41" s="51" t="s">
        <v>113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15"/>
  <sheetViews>
    <sheetView tabSelected="1" zoomScale="120" zoomScaleNormal="120" workbookViewId="0">
      <selection activeCell="W8" sqref="W8"/>
    </sheetView>
  </sheetViews>
  <sheetFormatPr defaultRowHeight="15" x14ac:dyDescent="0.25"/>
  <cols>
    <col min="1" max="1" width="4.85546875" customWidth="1"/>
    <col min="2" max="2" width="9.85546875" customWidth="1"/>
    <col min="3" max="3" width="11.28515625" customWidth="1"/>
    <col min="4" max="4" width="13.85546875" customWidth="1"/>
    <col min="5" max="5" width="34" customWidth="1"/>
    <col min="6" max="6" width="19.42578125" customWidth="1"/>
    <col min="7" max="7" width="14" customWidth="1"/>
    <col min="8" max="8" width="12.28515625" customWidth="1"/>
    <col min="9" max="9" width="12.42578125" customWidth="1"/>
    <col min="10" max="10" width="13.140625" customWidth="1"/>
    <col min="11" max="11" width="10.28515625" customWidth="1"/>
    <col min="12" max="13" width="9.5703125" customWidth="1"/>
    <col min="14" max="14" width="11.42578125" customWidth="1"/>
    <col min="15" max="15" width="12.140625" customWidth="1"/>
    <col min="16" max="16" width="13.5703125" customWidth="1"/>
    <col min="17" max="17" width="9.5703125" customWidth="1"/>
    <col min="18" max="18" width="12.140625" customWidth="1"/>
    <col min="19" max="19" width="9.42578125" customWidth="1"/>
    <col min="20" max="20" width="11.85546875" customWidth="1"/>
    <col min="21" max="21" width="12" customWidth="1"/>
    <col min="22" max="22" width="11" customWidth="1"/>
    <col min="23" max="23" width="11.140625" customWidth="1"/>
    <col min="24" max="24" width="10.42578125" customWidth="1"/>
    <col min="25" max="25" width="25" customWidth="1"/>
  </cols>
  <sheetData>
    <row r="1" spans="1:25" ht="19.5" x14ac:dyDescent="0.25">
      <c r="A1" s="1" t="s">
        <v>39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5" ht="17.25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5" ht="17.25" x14ac:dyDescent="0.25">
      <c r="A3" s="1" t="s">
        <v>40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</row>
    <row r="4" spans="1:25" ht="17.25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1:25" ht="17.25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</row>
    <row r="6" spans="1:25" ht="34.5" customHeight="1" x14ac:dyDescent="0.25">
      <c r="A6" s="19"/>
      <c r="B6" s="60" t="s">
        <v>101</v>
      </c>
      <c r="C6" s="60"/>
      <c r="D6" s="59" t="s">
        <v>7</v>
      </c>
      <c r="E6" s="59"/>
      <c r="F6" s="59" t="s">
        <v>31</v>
      </c>
      <c r="G6" s="59"/>
      <c r="H6" s="59" t="s">
        <v>26</v>
      </c>
      <c r="I6" s="59"/>
      <c r="J6" s="59"/>
      <c r="K6" s="59" t="s">
        <v>27</v>
      </c>
      <c r="L6" s="59"/>
      <c r="M6" s="59"/>
      <c r="N6" s="61" t="s">
        <v>28</v>
      </c>
      <c r="O6" s="61"/>
      <c r="P6" s="61"/>
      <c r="Q6" s="59" t="s">
        <v>32</v>
      </c>
      <c r="R6" s="59"/>
      <c r="S6" s="59"/>
      <c r="T6" s="65" t="s">
        <v>102</v>
      </c>
      <c r="U6" s="65"/>
      <c r="V6" s="65"/>
      <c r="W6" s="59" t="s">
        <v>38</v>
      </c>
      <c r="X6" s="59" t="s">
        <v>37</v>
      </c>
      <c r="Y6" s="59" t="s">
        <v>103</v>
      </c>
    </row>
    <row r="7" spans="1:25" ht="25.5" x14ac:dyDescent="0.25">
      <c r="A7" s="19" t="s">
        <v>100</v>
      </c>
      <c r="B7" s="19" t="s">
        <v>5</v>
      </c>
      <c r="C7" s="19" t="s">
        <v>6</v>
      </c>
      <c r="D7" s="20" t="s">
        <v>30</v>
      </c>
      <c r="E7" s="19" t="s">
        <v>6</v>
      </c>
      <c r="F7" s="20" t="s">
        <v>106</v>
      </c>
      <c r="G7" s="20" t="s">
        <v>107</v>
      </c>
      <c r="H7" s="20" t="s">
        <v>1</v>
      </c>
      <c r="I7" s="20" t="s">
        <v>3</v>
      </c>
      <c r="J7" s="20" t="s">
        <v>104</v>
      </c>
      <c r="K7" s="20" t="s">
        <v>1</v>
      </c>
      <c r="L7" s="20" t="s">
        <v>3</v>
      </c>
      <c r="M7" s="20" t="s">
        <v>104</v>
      </c>
      <c r="N7" s="18" t="s">
        <v>10</v>
      </c>
      <c r="O7" s="18" t="s">
        <v>9</v>
      </c>
      <c r="P7" s="18" t="s">
        <v>105</v>
      </c>
      <c r="Q7" s="20" t="s">
        <v>1</v>
      </c>
      <c r="R7" s="20" t="s">
        <v>3</v>
      </c>
      <c r="S7" s="20" t="s">
        <v>104</v>
      </c>
      <c r="T7" s="30" t="s">
        <v>1</v>
      </c>
      <c r="U7" s="30" t="s">
        <v>3</v>
      </c>
      <c r="V7" s="30" t="s">
        <v>104</v>
      </c>
      <c r="W7" s="59"/>
      <c r="X7" s="59"/>
      <c r="Y7" s="59"/>
    </row>
    <row r="8" spans="1:25" ht="75" customHeight="1" x14ac:dyDescent="0.25">
      <c r="A8" s="25">
        <v>1</v>
      </c>
      <c r="B8" s="25">
        <f>'Հ1 Ձև 2 (21Արտաշատ-Սիսիան)'!$C$5</f>
        <v>1049</v>
      </c>
      <c r="C8" s="25">
        <f>'Հ1 Ձև 2 (21Արտաշատ-Սիսիան)'!$C$7</f>
        <v>21</v>
      </c>
      <c r="D8" s="25" t="str">
        <f>'Հ1 Ձև 2 (21Արտաշատ-Սիսիան)'!$C$6</f>
        <v xml:space="preserve"> Ճանապարհային ցանցի բարելավում</v>
      </c>
      <c r="E8" s="25" t="str">
        <f>'Հ1 Ձև 2 (21Արտաշատ-Սիսիան)'!$C$8</f>
        <v xml:space="preserve"> Հյուսիս-հարավ ճանապարհային միջանցքի զարգացման ծրագրի Արտաշատ - Սիսիան ճանապարհի համակարգում և կառավարում _ Տրանշ 4</v>
      </c>
      <c r="F8" s="44">
        <f>'Հ1 Ձև 2 (21Արտաշատ-Սիսիան)'!$C$41</f>
        <v>0</v>
      </c>
      <c r="G8" s="44">
        <f>'Հ1 Ձև 2 (21Արտաշատ-Սիսիան)'!$D$41</f>
        <v>0</v>
      </c>
      <c r="H8" s="44">
        <f>'Հ1 Ձև 2 (21Արտաշատ-Սիսիան)'!$E$41</f>
        <v>2760000</v>
      </c>
      <c r="I8" s="44">
        <f>'Հ1 Ձև 2 (21Արտաշատ-Սիսիան)'!$F$41</f>
        <v>3000000</v>
      </c>
      <c r="J8" s="44">
        <f>'Հ1 Ձև 2 (21Արտաշատ-Սիսիան)'!$G$41</f>
        <v>0</v>
      </c>
      <c r="K8" s="44">
        <f>'Հ1 Ձև 2 (21Արտաշատ-Սիսիան)'!$H$41</f>
        <v>0</v>
      </c>
      <c r="L8" s="44">
        <f>'Հ1 Ձև 2 (21Արտաշատ-Սիսիան)'!$I$41</f>
        <v>0</v>
      </c>
      <c r="M8" s="44">
        <f>'Հ1 Ձև 2 (21Արտաշատ-Սիսիան)'!$J$41</f>
        <v>0</v>
      </c>
      <c r="N8" s="44">
        <f>'Հ1 Ձև 2 (21Արտաշատ-Սիսիան)'!$K$41</f>
        <v>2760000</v>
      </c>
      <c r="O8" s="44">
        <f>'Հ1 Ձև 2 (21Արտաշատ-Սիսիան)'!$L$41</f>
        <v>3000000</v>
      </c>
      <c r="P8" s="44">
        <f>'Հ1 Ձև 2 (21Արտաշատ-Սիսիան)'!$M$41</f>
        <v>0</v>
      </c>
      <c r="Q8" s="44">
        <f>'Հ1 Ձև 2 (21Արտաշատ-Սիսիան)'!$N$41</f>
        <v>0</v>
      </c>
      <c r="R8" s="44">
        <f>'Հ1 Ձև 2 (21Արտաշատ-Սիսիան)'!$O$41</f>
        <v>0</v>
      </c>
      <c r="S8" s="44">
        <f>'Հ1 Ձև 2 (21Արտաշատ-Սիսիան)'!$P$41</f>
        <v>0</v>
      </c>
      <c r="T8" s="44">
        <f>'Հ1 Ձև 2 (21Արտաշատ-Սիսիան)'!$Q$41</f>
        <v>2760000</v>
      </c>
      <c r="U8" s="44">
        <f>'Հ1 Ձև 2 (21Արտաշատ-Սիսիան)'!$R$41</f>
        <v>3000000</v>
      </c>
      <c r="V8" s="44">
        <f>'Հ1 Ձև 2 (21Արտաշատ-Սիսիան)'!$S$41</f>
        <v>0</v>
      </c>
      <c r="W8" s="25">
        <f>'Հ1 Ձև 2 (21Արտաշատ-Սիսիան)'!$F$5</f>
        <v>2025</v>
      </c>
      <c r="X8" s="25">
        <f>'Հ1 Ձև 2 (21Արտաշատ-Սիսիան)'!$F$6</f>
        <v>2035</v>
      </c>
      <c r="Y8" s="25" t="str">
        <f>'Հ1 Ձև 2 (21Արտաշատ-Սիսիան)'!$B$13</f>
        <v>Պարտադիր</v>
      </c>
    </row>
    <row r="9" spans="1:25" ht="44.25" customHeight="1" x14ac:dyDescent="0.25">
      <c r="A9" s="25">
        <v>2</v>
      </c>
      <c r="B9" s="25">
        <f>'Հ1 Ձև 2 (11 Թունելներ)'!$C$5</f>
        <v>1049</v>
      </c>
      <c r="C9" s="25">
        <f>'Հ1 Ձև 2 (11 Թունելներ)'!$C$7</f>
        <v>11</v>
      </c>
      <c r="D9" s="26" t="str">
        <f>'Հ1 Ձև 2 (11 Թունելներ)'!$C$6</f>
        <v xml:space="preserve"> Ճանապարհային ցանցի բարելավում</v>
      </c>
      <c r="E9" s="26" t="str">
        <f>'Հ1 Ձև 2 (11 Թունելներ)'!$C$8</f>
        <v>Դիլիջանի և Պուշկինի թունելների
վերականգնման համակարգում և կառավարում</v>
      </c>
      <c r="F9" s="45">
        <f>'Հ1 Ձև 2 (11 Թունելներ)'!$C$41</f>
        <v>0</v>
      </c>
      <c r="G9" s="45">
        <f>'Հ1 Ձև 2 (11 Թունելներ)'!$D$41</f>
        <v>0</v>
      </c>
      <c r="H9" s="45">
        <f>'Հ1 Ձև 2 (11 Թունելներ)'!$E$41</f>
        <v>130000</v>
      </c>
      <c r="I9" s="45">
        <f>'Հ1 Ձև 2 (11 Թունելներ)'!$F$41</f>
        <v>130000</v>
      </c>
      <c r="J9" s="45">
        <f>'Հ1 Ձև 2 (11 Թունելներ)'!$G$41</f>
        <v>130000</v>
      </c>
      <c r="K9" s="45">
        <f>'Հ1 Ձև 2 (11 Թունելներ)'!$H$41</f>
        <v>0</v>
      </c>
      <c r="L9" s="45">
        <f>'Հ1 Ձև 2 (11 Թունելներ)'!$I$41</f>
        <v>0</v>
      </c>
      <c r="M9" s="45">
        <f>'Հ1 Ձև 2 (11 Թունելներ)'!$J$41</f>
        <v>0</v>
      </c>
      <c r="N9" s="45">
        <f>'Հ1 Ձև 2 (11 Թունելներ)'!$K$41</f>
        <v>130000</v>
      </c>
      <c r="O9" s="45">
        <f>'Հ1 Ձև 2 (11 Թունելներ)'!$L$41</f>
        <v>130000</v>
      </c>
      <c r="P9" s="45">
        <f>'Հ1 Ձև 2 (11 Թունելներ)'!$M$41</f>
        <v>130000</v>
      </c>
      <c r="Q9" s="45">
        <f>'Հ1 Ձև 2 (11 Թունելներ)'!$N$41</f>
        <v>0</v>
      </c>
      <c r="R9" s="45">
        <f>'Հ1 Ձև 2 (11 Թունելներ)'!$O$41</f>
        <v>0</v>
      </c>
      <c r="S9" s="45">
        <f>'Հ1 Ձև 2 (11 Թունելներ)'!$P$41</f>
        <v>0</v>
      </c>
      <c r="T9" s="45">
        <f>'Հ1 Ձև 2 (11 Թունելներ)'!$Q$41</f>
        <v>130000</v>
      </c>
      <c r="U9" s="45">
        <f>'Հ1 Ձև 2 (11 Թունելներ)'!$R$41</f>
        <v>130000</v>
      </c>
      <c r="V9" s="45">
        <f>'Հ1 Ձև 2 (11 Թունելներ)'!$S$41</f>
        <v>130000</v>
      </c>
      <c r="W9" s="26">
        <f>'Հ1 Ձև 2 (11 Թունելներ)'!$F$5</f>
        <v>2025</v>
      </c>
      <c r="X9" s="26">
        <f>'Հ1 Ձև 2 (11 Թունելներ)'!$F$6</f>
        <v>2027</v>
      </c>
      <c r="Y9" s="26" t="str">
        <f>'Հ1 Ձև 2 (11 Թունելներ)'!$B$13</f>
        <v>Պարտադիր</v>
      </c>
    </row>
    <row r="10" spans="1:25" ht="43.5" customHeight="1" x14ac:dyDescent="0.25">
      <c r="A10" s="25">
        <v>3</v>
      </c>
      <c r="B10" s="25">
        <f>'Հ1 Ձև 2 (21 Թունելներ)'!$C$5</f>
        <v>1049</v>
      </c>
      <c r="C10" s="25">
        <f>'Հ1 Ձև 2 (21 Թունելներ)'!$C$7</f>
        <v>21</v>
      </c>
      <c r="D10" s="26" t="str">
        <f>'Հ1 Ձև 2 (21 Թունելներ)'!$C$6</f>
        <v xml:space="preserve"> Ճանապարհային ցանցի բարելավում</v>
      </c>
      <c r="E10" s="26" t="str">
        <f>'Հ1 Ձև 2 (21 Թունելներ)'!$C$8</f>
        <v>Դիլիջանի և Պուշկինի թունելների
վերականգնում, կառուցում և հիմնանորոգում</v>
      </c>
      <c r="F10" s="45">
        <f>'Հ1 Ձև 2 (21 Թունելներ)'!$C$44</f>
        <v>0</v>
      </c>
      <c r="G10" s="45">
        <f>'Հ1 Ձև 2 (21 Թունելներ)'!$D$44</f>
        <v>0</v>
      </c>
      <c r="H10" s="45">
        <f>'Հ1 Ձև 2 (21 Թունելներ)'!$E$44</f>
        <v>2500000</v>
      </c>
      <c r="I10" s="45">
        <f>'Հ1 Ձև 2 (21 Թունելներ)'!$F$44</f>
        <v>7500000</v>
      </c>
      <c r="J10" s="45">
        <f>'Հ1 Ձև 2 (21 Թունելներ)'!$G$44</f>
        <v>16000000</v>
      </c>
      <c r="K10" s="45">
        <f>'Հ1 Ձև 2 (21 Թունելներ)'!$H$44</f>
        <v>0</v>
      </c>
      <c r="L10" s="45">
        <f>'Հ1 Ձև 2 (21 Թունելներ)'!$I$44</f>
        <v>0</v>
      </c>
      <c r="M10" s="45">
        <f>'Հ1 Ձև 2 (21 Թունելներ)'!$J$44</f>
        <v>0</v>
      </c>
      <c r="N10" s="45">
        <f>'Հ1 Ձև 2 (21 Թունելներ)'!$K$44</f>
        <v>2500000</v>
      </c>
      <c r="O10" s="45">
        <f>'Հ1 Ձև 2 (21 Թունելներ)'!$L$44</f>
        <v>7500000</v>
      </c>
      <c r="P10" s="45">
        <f>'Հ1 Ձև 2 (21 Թունելներ)'!$M$44</f>
        <v>16000000</v>
      </c>
      <c r="Q10" s="45">
        <f>'Հ1 Ձև 2 (21 Թունելներ)'!$N$44</f>
        <v>0</v>
      </c>
      <c r="R10" s="45">
        <f>'Հ1 Ձև 2 (21 Թունելներ)'!$O$44</f>
        <v>0</v>
      </c>
      <c r="S10" s="45">
        <f>'Հ1 Ձև 2 (21 Թունելներ)'!$P$44</f>
        <v>0</v>
      </c>
      <c r="T10" s="45">
        <f>'Հ1 Ձև 2 (21 Թունելներ)'!$Q$44</f>
        <v>2500000</v>
      </c>
      <c r="U10" s="45">
        <f>'Հ1 Ձև 2 (21 Թունելներ)'!$R$44</f>
        <v>7500000</v>
      </c>
      <c r="V10" s="45">
        <f>'Հ1 Ձև 2 (21 Թունելներ)'!$S$44</f>
        <v>16000000</v>
      </c>
      <c r="W10" s="26">
        <f>'Հ1 Ձև 2 (11 Թունելներ)'!$F$5</f>
        <v>2025</v>
      </c>
      <c r="X10" s="26">
        <f>'Հ1 Ձև 2 (11 Թունելներ)'!$F$6</f>
        <v>2027</v>
      </c>
      <c r="Y10" s="26" t="str">
        <f>'Հ1 Ձև 2 (11 Թունելներ)'!$B$13</f>
        <v>Պարտադիր</v>
      </c>
    </row>
    <row r="11" spans="1:25" x14ac:dyDescent="0.25">
      <c r="A11" s="19"/>
      <c r="B11" s="62" t="s">
        <v>35</v>
      </c>
      <c r="C11" s="63"/>
      <c r="D11" s="63"/>
      <c r="E11" s="64"/>
      <c r="F11" s="46">
        <f t="shared" ref="F11:V11" si="0">SUM(F8:F10)</f>
        <v>0</v>
      </c>
      <c r="G11" s="46">
        <f t="shared" si="0"/>
        <v>0</v>
      </c>
      <c r="H11" s="46">
        <f t="shared" si="0"/>
        <v>5390000</v>
      </c>
      <c r="I11" s="46">
        <f t="shared" si="0"/>
        <v>10630000</v>
      </c>
      <c r="J11" s="46">
        <f t="shared" si="0"/>
        <v>16130000</v>
      </c>
      <c r="K11" s="46">
        <f t="shared" si="0"/>
        <v>0</v>
      </c>
      <c r="L11" s="46">
        <f t="shared" si="0"/>
        <v>0</v>
      </c>
      <c r="M11" s="46">
        <f t="shared" si="0"/>
        <v>0</v>
      </c>
      <c r="N11" s="46">
        <f t="shared" si="0"/>
        <v>5390000</v>
      </c>
      <c r="O11" s="46">
        <f t="shared" si="0"/>
        <v>10630000</v>
      </c>
      <c r="P11" s="46">
        <f t="shared" si="0"/>
        <v>16130000</v>
      </c>
      <c r="Q11" s="46">
        <f t="shared" si="0"/>
        <v>0</v>
      </c>
      <c r="R11" s="46">
        <f t="shared" si="0"/>
        <v>0</v>
      </c>
      <c r="S11" s="46">
        <f t="shared" si="0"/>
        <v>0</v>
      </c>
      <c r="T11" s="47">
        <f t="shared" si="0"/>
        <v>5390000</v>
      </c>
      <c r="U11" s="47">
        <f t="shared" si="0"/>
        <v>10630000</v>
      </c>
      <c r="V11" s="47">
        <f t="shared" si="0"/>
        <v>16130000</v>
      </c>
      <c r="W11" s="27" t="s">
        <v>34</v>
      </c>
      <c r="X11" s="27" t="s">
        <v>34</v>
      </c>
      <c r="Y11" s="27" t="s">
        <v>34</v>
      </c>
    </row>
    <row r="14" spans="1:25" x14ac:dyDescent="0.25">
      <c r="A14" t="s">
        <v>41</v>
      </c>
      <c r="B14" s="28" t="s">
        <v>36</v>
      </c>
      <c r="C14" s="28"/>
      <c r="D14" s="28"/>
      <c r="E14" s="28"/>
    </row>
    <row r="15" spans="1:25" x14ac:dyDescent="0.25">
      <c r="A15" t="s">
        <v>42</v>
      </c>
      <c r="B15" t="s">
        <v>99</v>
      </c>
    </row>
  </sheetData>
  <mergeCells count="12">
    <mergeCell ref="Y6:Y7"/>
    <mergeCell ref="B6:C6"/>
    <mergeCell ref="D6:E6"/>
    <mergeCell ref="N6:P6"/>
    <mergeCell ref="B11:E11"/>
    <mergeCell ref="W6:W7"/>
    <mergeCell ref="X6:X7"/>
    <mergeCell ref="F6:G6"/>
    <mergeCell ref="H6:J6"/>
    <mergeCell ref="K6:M6"/>
    <mergeCell ref="Q6:S6"/>
    <mergeCell ref="T6:V6"/>
  </mergeCells>
  <pageMargins left="0.7" right="0.7" top="0.75" bottom="0.75" header="0.3" footer="0.3"/>
  <pageSetup paperSize="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41"/>
  <sheetViews>
    <sheetView topLeftCell="A25" zoomScaleNormal="100" workbookViewId="0">
      <selection activeCell="C44" sqref="C44"/>
    </sheetView>
  </sheetViews>
  <sheetFormatPr defaultRowHeight="15" x14ac:dyDescent="0.25"/>
  <cols>
    <col min="1" max="1" width="6" customWidth="1"/>
    <col min="2" max="2" width="33.140625" customWidth="1"/>
    <col min="3" max="3" width="65.5703125" bestFit="1" customWidth="1"/>
    <col min="4" max="4" width="31.5703125" customWidth="1"/>
    <col min="5" max="5" width="40.28515625" customWidth="1"/>
    <col min="6" max="6" width="28.42578125" customWidth="1"/>
    <col min="7" max="7" width="22.28515625" customWidth="1"/>
    <col min="8" max="8" width="13" customWidth="1"/>
    <col min="9" max="9" width="16.28515625" customWidth="1"/>
    <col min="10" max="10" width="15" customWidth="1"/>
    <col min="11" max="11" width="17.140625" customWidth="1"/>
    <col min="12" max="12" width="12.285156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9.140625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 x14ac:dyDescent="0.25">
      <c r="B5" s="29" t="s">
        <v>43</v>
      </c>
      <c r="C5" s="21">
        <v>1049</v>
      </c>
      <c r="E5" s="29" t="s">
        <v>47</v>
      </c>
      <c r="F5" s="21">
        <v>2025</v>
      </c>
      <c r="H5" s="2"/>
      <c r="I5" s="2"/>
      <c r="J5" s="2"/>
    </row>
    <row r="6" spans="1:23" ht="18" customHeight="1" x14ac:dyDescent="0.25">
      <c r="B6" s="29" t="s">
        <v>44</v>
      </c>
      <c r="C6" s="21" t="s">
        <v>120</v>
      </c>
      <c r="E6" s="29" t="s">
        <v>48</v>
      </c>
      <c r="F6" s="21">
        <v>2035</v>
      </c>
      <c r="H6" s="2"/>
      <c r="I6" s="2"/>
      <c r="J6" s="2"/>
    </row>
    <row r="7" spans="1:23" ht="18" customHeight="1" x14ac:dyDescent="0.25">
      <c r="B7" s="29" t="s">
        <v>45</v>
      </c>
      <c r="C7" s="21">
        <v>21</v>
      </c>
      <c r="H7" s="2"/>
      <c r="I7" s="2"/>
      <c r="J7" s="2"/>
    </row>
    <row r="8" spans="1:23" ht="31.5" customHeight="1" x14ac:dyDescent="0.25">
      <c r="B8" s="29" t="s">
        <v>46</v>
      </c>
      <c r="C8" s="53" t="s">
        <v>119</v>
      </c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3" t="s">
        <v>50</v>
      </c>
      <c r="D12" s="33" t="s">
        <v>51</v>
      </c>
      <c r="E12" s="33" t="s">
        <v>52</v>
      </c>
      <c r="F12" s="2"/>
      <c r="G12" s="2"/>
      <c r="H12" s="2"/>
      <c r="I12" s="2"/>
      <c r="J12" s="2"/>
    </row>
    <row r="13" spans="1:23" ht="41.25" x14ac:dyDescent="0.3">
      <c r="B13" s="22" t="s">
        <v>14</v>
      </c>
      <c r="C13" s="54" t="s">
        <v>124</v>
      </c>
      <c r="D13" s="54" t="s">
        <v>125</v>
      </c>
      <c r="E13" s="22" t="s">
        <v>122</v>
      </c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67" t="s">
        <v>53</v>
      </c>
      <c r="C17" s="67" t="s">
        <v>54</v>
      </c>
      <c r="D17" s="67" t="s">
        <v>55</v>
      </c>
      <c r="E17" s="67" t="s">
        <v>56</v>
      </c>
      <c r="F17" s="66" t="s">
        <v>57</v>
      </c>
      <c r="G17" s="66"/>
      <c r="H17" s="66"/>
      <c r="I17" s="66"/>
      <c r="J17" s="66"/>
      <c r="K17" s="66" t="s">
        <v>58</v>
      </c>
    </row>
    <row r="18" spans="1:11" x14ac:dyDescent="0.25">
      <c r="B18" s="67"/>
      <c r="C18" s="67"/>
      <c r="D18" s="67"/>
      <c r="E18" s="67"/>
      <c r="F18" s="32" t="s">
        <v>108</v>
      </c>
      <c r="G18" s="32" t="s">
        <v>109</v>
      </c>
      <c r="H18" s="32" t="s">
        <v>1</v>
      </c>
      <c r="I18" s="32" t="s">
        <v>3</v>
      </c>
      <c r="J18" s="32" t="s">
        <v>104</v>
      </c>
      <c r="K18" s="66"/>
    </row>
    <row r="19" spans="1:11" ht="15" customHeight="1" x14ac:dyDescent="0.25">
      <c r="B19" s="22" t="s">
        <v>126</v>
      </c>
      <c r="C19" s="22" t="s">
        <v>131</v>
      </c>
      <c r="D19" s="22" t="s">
        <v>15</v>
      </c>
      <c r="E19" s="22"/>
      <c r="F19" s="22"/>
      <c r="G19" s="22"/>
      <c r="H19" s="55">
        <v>2760000</v>
      </c>
      <c r="I19" s="55">
        <v>3000000</v>
      </c>
      <c r="J19" s="55"/>
      <c r="K19" s="22"/>
    </row>
    <row r="20" spans="1:11" ht="15" customHeight="1" x14ac:dyDescent="0.25">
      <c r="B20" s="22"/>
      <c r="C20" s="22"/>
      <c r="D20" s="22"/>
      <c r="E20" s="22"/>
      <c r="F20" s="22"/>
      <c r="G20" s="22"/>
      <c r="H20" s="55"/>
      <c r="I20" s="55"/>
      <c r="J20" s="55"/>
      <c r="K20" s="22"/>
    </row>
    <row r="21" spans="1:11" ht="15" customHeight="1" x14ac:dyDescent="0.25">
      <c r="B21" s="22"/>
      <c r="C21" s="22"/>
      <c r="D21" s="22"/>
      <c r="E21" s="22"/>
      <c r="F21" s="22"/>
      <c r="G21" s="22"/>
      <c r="H21" s="55"/>
      <c r="I21" s="55"/>
      <c r="J21" s="55"/>
      <c r="K21" s="22"/>
    </row>
    <row r="22" spans="1:11" x14ac:dyDescent="0.25">
      <c r="B22" s="22"/>
      <c r="C22" s="22"/>
      <c r="D22" s="22"/>
      <c r="E22" s="22"/>
      <c r="F22" s="43">
        <f t="shared" ref="F22:G22" si="0">SUM(F19:F21)</f>
        <v>0</v>
      </c>
      <c r="G22" s="43">
        <f t="shared" si="0"/>
        <v>0</v>
      </c>
      <c r="H22" s="55">
        <f>SUM(H19:H21)</f>
        <v>2760000</v>
      </c>
      <c r="I22" s="55">
        <f t="shared" ref="I22:J22" si="1">SUM(I19:I21)</f>
        <v>3000000</v>
      </c>
      <c r="J22" s="55">
        <f t="shared" si="1"/>
        <v>0</v>
      </c>
      <c r="K22" s="22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ht="18.75" customHeight="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ht="24" customHeight="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ht="21.75" customHeight="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ht="22.5" customHeight="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 x14ac:dyDescent="0.25">
      <c r="B32" s="69" t="s">
        <v>123</v>
      </c>
      <c r="C32" s="70"/>
      <c r="D32" s="70"/>
      <c r="E32" s="71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25</v>
      </c>
    </row>
    <row r="36" spans="1:19" ht="43.5" customHeight="1" x14ac:dyDescent="0.25">
      <c r="B36" s="72" t="s">
        <v>59</v>
      </c>
      <c r="C36" s="3" t="s">
        <v>60</v>
      </c>
      <c r="D36" s="3" t="s">
        <v>61</v>
      </c>
      <c r="E36" s="61" t="s">
        <v>62</v>
      </c>
      <c r="F36" s="61"/>
      <c r="G36" s="61"/>
      <c r="H36" s="61" t="s">
        <v>63</v>
      </c>
      <c r="I36" s="61"/>
      <c r="J36" s="61"/>
      <c r="K36" s="61" t="s">
        <v>64</v>
      </c>
      <c r="L36" s="61"/>
      <c r="M36" s="61"/>
      <c r="N36" s="61" t="s">
        <v>65</v>
      </c>
      <c r="O36" s="61"/>
      <c r="P36" s="61"/>
      <c r="Q36" s="68" t="s">
        <v>66</v>
      </c>
      <c r="R36" s="68"/>
      <c r="S36" s="68"/>
    </row>
    <row r="37" spans="1:19" ht="30" customHeight="1" x14ac:dyDescent="0.25">
      <c r="B37" s="72"/>
      <c r="C37" s="3" t="s">
        <v>8</v>
      </c>
      <c r="D37" s="3" t="s">
        <v>0</v>
      </c>
      <c r="E37" s="18" t="s">
        <v>1</v>
      </c>
      <c r="F37" s="18" t="s">
        <v>3</v>
      </c>
      <c r="G37" s="18" t="s">
        <v>104</v>
      </c>
      <c r="H37" s="18" t="s">
        <v>1</v>
      </c>
      <c r="I37" s="18" t="s">
        <v>3</v>
      </c>
      <c r="J37" s="18" t="s">
        <v>104</v>
      </c>
      <c r="K37" s="18" t="s">
        <v>10</v>
      </c>
      <c r="L37" s="18" t="s">
        <v>9</v>
      </c>
      <c r="M37" s="18" t="s">
        <v>105</v>
      </c>
      <c r="N37" s="18" t="s">
        <v>10</v>
      </c>
      <c r="O37" s="18" t="s">
        <v>9</v>
      </c>
      <c r="P37" s="18" t="s">
        <v>105</v>
      </c>
      <c r="Q37" s="31" t="s">
        <v>1</v>
      </c>
      <c r="R37" s="31" t="s">
        <v>3</v>
      </c>
      <c r="S37" s="31" t="s">
        <v>104</v>
      </c>
    </row>
    <row r="38" spans="1:19" x14ac:dyDescent="0.25">
      <c r="B38" s="23">
        <v>5134</v>
      </c>
      <c r="C38" s="42"/>
      <c r="D38" s="42"/>
      <c r="E38" s="42">
        <v>2760000</v>
      </c>
      <c r="F38" s="42">
        <v>3000000</v>
      </c>
      <c r="G38" s="42"/>
      <c r="H38" s="42"/>
      <c r="I38" s="42"/>
      <c r="J38" s="42"/>
      <c r="K38" s="18">
        <f>C38+E38+H38</f>
        <v>2760000</v>
      </c>
      <c r="L38" s="56">
        <f>C38+F38+I38</f>
        <v>3000000</v>
      </c>
      <c r="M38" s="18">
        <f>C38+G38+J38</f>
        <v>0</v>
      </c>
      <c r="N38" s="24"/>
      <c r="O38" s="24"/>
      <c r="P38" s="24"/>
      <c r="Q38" s="31">
        <f>K38+N38</f>
        <v>2760000</v>
      </c>
      <c r="R38" s="31">
        <f>L38+O38</f>
        <v>3000000</v>
      </c>
      <c r="S38" s="31">
        <f>M38+P38</f>
        <v>0</v>
      </c>
    </row>
    <row r="39" spans="1:19" ht="28.5" x14ac:dyDescent="0.25">
      <c r="B39" s="17" t="s">
        <v>95</v>
      </c>
      <c r="C39" s="23"/>
      <c r="D39" s="23"/>
      <c r="E39" s="18">
        <f t="shared" ref="E39:J39" si="2">SUM(E38:E38)</f>
        <v>2760000</v>
      </c>
      <c r="F39" s="18">
        <f t="shared" si="2"/>
        <v>3000000</v>
      </c>
      <c r="G39" s="18">
        <f t="shared" si="2"/>
        <v>0</v>
      </c>
      <c r="H39" s="18">
        <f t="shared" si="2"/>
        <v>0</v>
      </c>
      <c r="I39" s="18">
        <f t="shared" si="2"/>
        <v>0</v>
      </c>
      <c r="J39" s="18">
        <f t="shared" si="2"/>
        <v>0</v>
      </c>
      <c r="K39" s="18">
        <f>C39+E39+H39</f>
        <v>2760000</v>
      </c>
      <c r="L39" s="18">
        <f>C39+F39+I39</f>
        <v>3000000</v>
      </c>
      <c r="M39" s="18">
        <f>C39+G39+J39</f>
        <v>0</v>
      </c>
      <c r="N39" s="3" t="s">
        <v>2</v>
      </c>
      <c r="O39" s="3" t="s">
        <v>2</v>
      </c>
      <c r="P39" s="3" t="s">
        <v>2</v>
      </c>
      <c r="Q39" s="31" t="s">
        <v>2</v>
      </c>
      <c r="R39" s="31" t="s">
        <v>2</v>
      </c>
      <c r="S39" s="31" t="s">
        <v>2</v>
      </c>
    </row>
    <row r="40" spans="1:19" ht="28.5" x14ac:dyDescent="0.25">
      <c r="B40" s="17" t="s">
        <v>96</v>
      </c>
      <c r="C40" s="23"/>
      <c r="D40" s="23"/>
      <c r="E40" s="18" t="s">
        <v>34</v>
      </c>
      <c r="F40" s="18" t="s">
        <v>34</v>
      </c>
      <c r="G40" s="18" t="s">
        <v>34</v>
      </c>
      <c r="H40" s="18" t="s">
        <v>34</v>
      </c>
      <c r="I40" s="18" t="s">
        <v>34</v>
      </c>
      <c r="J40" s="18" t="s">
        <v>34</v>
      </c>
      <c r="K40" s="18">
        <f>C40</f>
        <v>0</v>
      </c>
      <c r="L40" s="18">
        <f>C40</f>
        <v>0</v>
      </c>
      <c r="M40" s="18">
        <f>C40</f>
        <v>0</v>
      </c>
      <c r="N40" s="3" t="s">
        <v>2</v>
      </c>
      <c r="O40" s="3" t="s">
        <v>2</v>
      </c>
      <c r="P40" s="3" t="s">
        <v>2</v>
      </c>
      <c r="Q40" s="31" t="s">
        <v>2</v>
      </c>
      <c r="R40" s="31" t="s">
        <v>2</v>
      </c>
      <c r="S40" s="31" t="s">
        <v>2</v>
      </c>
    </row>
    <row r="41" spans="1:19" x14ac:dyDescent="0.25">
      <c r="B41" s="17" t="s">
        <v>97</v>
      </c>
      <c r="C41" s="18">
        <f>SUM(C38:C38)</f>
        <v>0</v>
      </c>
      <c r="D41" s="18">
        <f>SUM(D38:D38)</f>
        <v>0</v>
      </c>
      <c r="E41" s="18">
        <f>E39</f>
        <v>2760000</v>
      </c>
      <c r="F41" s="18">
        <f t="shared" ref="F41:J41" si="3">F39</f>
        <v>3000000</v>
      </c>
      <c r="G41" s="18">
        <f t="shared" si="3"/>
        <v>0</v>
      </c>
      <c r="H41" s="18">
        <f t="shared" si="3"/>
        <v>0</v>
      </c>
      <c r="I41" s="18">
        <f t="shared" si="3"/>
        <v>0</v>
      </c>
      <c r="J41" s="18">
        <f t="shared" si="3"/>
        <v>0</v>
      </c>
      <c r="K41" s="3">
        <f>K39+K40</f>
        <v>2760000</v>
      </c>
      <c r="L41" s="3">
        <f t="shared" ref="L41:M41" si="4">L39+L40</f>
        <v>3000000</v>
      </c>
      <c r="M41" s="3">
        <f t="shared" si="4"/>
        <v>0</v>
      </c>
      <c r="N41" s="3">
        <f>SUM(N38:N38)</f>
        <v>0</v>
      </c>
      <c r="O41" s="3">
        <f>SUM(O38:O38)</f>
        <v>0</v>
      </c>
      <c r="P41" s="3">
        <f>SUM(P38:P38)</f>
        <v>0</v>
      </c>
      <c r="Q41" s="31">
        <f>K41+N41</f>
        <v>2760000</v>
      </c>
      <c r="R41" s="31">
        <f>L41+O41</f>
        <v>3000000</v>
      </c>
      <c r="S41" s="31">
        <f>M41+P41</f>
        <v>0</v>
      </c>
    </row>
  </sheetData>
  <mergeCells count="13">
    <mergeCell ref="N36:P36"/>
    <mergeCell ref="Q36:S36"/>
    <mergeCell ref="B32:E32"/>
    <mergeCell ref="B36:B37"/>
    <mergeCell ref="E36:G36"/>
    <mergeCell ref="H36:J36"/>
    <mergeCell ref="K36:M36"/>
    <mergeCell ref="K17:K18"/>
    <mergeCell ref="B17:B18"/>
    <mergeCell ref="C17:C18"/>
    <mergeCell ref="D17:D18"/>
    <mergeCell ref="E17:E18"/>
    <mergeCell ref="F17:J17"/>
  </mergeCells>
  <dataValidations count="4">
    <dataValidation showInputMessage="1" showErrorMessage="1" sqref="E19:E22" xr:uid="{00000000-0002-0000-0200-000000000000}"/>
    <dataValidation type="list" allowBlank="1" showInputMessage="1" showErrorMessage="1" sqref="D19:D22" xr:uid="{00000000-0002-0000-0200-000001000000}">
      <formula1>$V$2:$V$3</formula1>
    </dataValidation>
    <dataValidation type="list" allowBlank="1" showInputMessage="1" showErrorMessage="1" sqref="B13" xr:uid="{00000000-0002-0000-0200-000002000000}">
      <formula1>$U$2:$U$4</formula1>
    </dataValidation>
    <dataValidation type="whole" operator="lessThan" allowBlank="1" showInputMessage="1" showErrorMessage="1" sqref="N38:P38" xr:uid="{00000000-0002-0000-0200-000003000000}">
      <formula1>0</formula1>
    </dataValidation>
  </dataValidations>
  <hyperlinks>
    <hyperlink ref="C12" location="_ftn1" display="_ftn1" xr:uid="{00000000-0004-0000-0200-000000000000}"/>
    <hyperlink ref="D12" location="_ftn2" display="_ftn2" xr:uid="{00000000-0004-0000-0200-000001000000}"/>
    <hyperlink ref="E12" location="_ftn3" display="_ftn3" xr:uid="{00000000-0004-0000-0200-000002000000}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3" r:id="rId4" name="Check Box 9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28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5" name="Check Box 10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2</xdr:col>
                    <xdr:colOff>1924050</xdr:colOff>
                    <xdr:row>26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6" name="Check Box 11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2</xdr:col>
                    <xdr:colOff>1924050</xdr:colOff>
                    <xdr:row>27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7" name="Check Box 12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29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41"/>
  <sheetViews>
    <sheetView topLeftCell="A22" zoomScaleNormal="100" workbookViewId="0">
      <selection activeCell="C50" sqref="C50"/>
    </sheetView>
  </sheetViews>
  <sheetFormatPr defaultRowHeight="15" x14ac:dyDescent="0.25"/>
  <cols>
    <col min="1" max="1" width="6" customWidth="1"/>
    <col min="2" max="2" width="33.140625" customWidth="1"/>
    <col min="3" max="3" width="50.5703125" customWidth="1"/>
    <col min="4" max="4" width="31.5703125" customWidth="1"/>
    <col min="5" max="5" width="42.5703125" customWidth="1"/>
    <col min="6" max="6" width="24.5703125" customWidth="1"/>
    <col min="7" max="7" width="22.5703125" customWidth="1"/>
    <col min="8" max="8" width="13.85546875" customWidth="1"/>
    <col min="9" max="9" width="12.5703125" customWidth="1"/>
    <col min="10" max="10" width="16.8554687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 x14ac:dyDescent="0.25">
      <c r="B5" s="29" t="s">
        <v>43</v>
      </c>
      <c r="C5" s="21">
        <f>+'Հ1 Ձև 2 (21Արտաշատ-Սիսիան)'!C5</f>
        <v>1049</v>
      </c>
      <c r="E5" s="29" t="s">
        <v>47</v>
      </c>
      <c r="F5" s="21">
        <v>2025</v>
      </c>
      <c r="H5" s="2"/>
      <c r="I5" s="2"/>
      <c r="J5" s="2"/>
    </row>
    <row r="6" spans="1:23" ht="19.5" customHeight="1" x14ac:dyDescent="0.25">
      <c r="B6" s="29" t="s">
        <v>44</v>
      </c>
      <c r="C6" s="21" t="str">
        <f>+'Հ1 Ձև 2 (21Արտաշատ-Սիսիան)'!C6</f>
        <v xml:space="preserve"> Ճանապարհային ցանցի բարելավում</v>
      </c>
      <c r="E6" s="29" t="s">
        <v>48</v>
      </c>
      <c r="F6" s="21">
        <v>2027</v>
      </c>
      <c r="H6" s="2"/>
      <c r="I6" s="2"/>
      <c r="J6" s="2"/>
    </row>
    <row r="7" spans="1:23" ht="18" customHeight="1" x14ac:dyDescent="0.25">
      <c r="B7" s="29" t="s">
        <v>45</v>
      </c>
      <c r="C7" s="21">
        <v>11</v>
      </c>
      <c r="H7" s="2"/>
      <c r="I7" s="2"/>
      <c r="J7" s="2"/>
    </row>
    <row r="8" spans="1:23" ht="45" customHeight="1" x14ac:dyDescent="0.25">
      <c r="B8" s="29" t="s">
        <v>46</v>
      </c>
      <c r="C8" s="53" t="s">
        <v>127</v>
      </c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3" t="s">
        <v>50</v>
      </c>
      <c r="D12" s="33" t="s">
        <v>51</v>
      </c>
      <c r="E12" s="33" t="s">
        <v>52</v>
      </c>
      <c r="F12" s="2"/>
      <c r="G12" s="2"/>
      <c r="H12" s="2"/>
      <c r="I12" s="2"/>
      <c r="J12" s="2"/>
    </row>
    <row r="13" spans="1:23" ht="41.25" x14ac:dyDescent="0.3">
      <c r="B13" s="22" t="s">
        <v>14</v>
      </c>
      <c r="C13" s="54" t="s">
        <v>128</v>
      </c>
      <c r="D13" s="54" t="s">
        <v>121</v>
      </c>
      <c r="E13" s="54" t="s">
        <v>129</v>
      </c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67" t="s">
        <v>53</v>
      </c>
      <c r="C17" s="67" t="s">
        <v>54</v>
      </c>
      <c r="D17" s="67" t="s">
        <v>55</v>
      </c>
      <c r="E17" s="67" t="s">
        <v>56</v>
      </c>
      <c r="F17" s="66" t="s">
        <v>57</v>
      </c>
      <c r="G17" s="66"/>
      <c r="H17" s="66"/>
      <c r="I17" s="66"/>
      <c r="J17" s="66"/>
      <c r="K17" s="66" t="s">
        <v>58</v>
      </c>
    </row>
    <row r="18" spans="1:11" ht="27" x14ac:dyDescent="0.25">
      <c r="B18" s="67"/>
      <c r="C18" s="67"/>
      <c r="D18" s="67"/>
      <c r="E18" s="67"/>
      <c r="F18" s="32" t="s">
        <v>108</v>
      </c>
      <c r="G18" s="32" t="s">
        <v>109</v>
      </c>
      <c r="H18" s="32" t="s">
        <v>1</v>
      </c>
      <c r="I18" s="32" t="s">
        <v>3</v>
      </c>
      <c r="J18" s="32" t="s">
        <v>104</v>
      </c>
      <c r="K18" s="66"/>
    </row>
    <row r="19" spans="1:11" ht="15" customHeight="1" x14ac:dyDescent="0.25">
      <c r="B19" s="22"/>
      <c r="C19" s="22" t="s">
        <v>131</v>
      </c>
      <c r="D19" s="22" t="s">
        <v>15</v>
      </c>
      <c r="E19" s="22"/>
      <c r="F19" s="22"/>
      <c r="G19" s="22"/>
      <c r="H19" s="22"/>
      <c r="I19" s="22"/>
      <c r="J19" s="22"/>
      <c r="K19" s="22"/>
    </row>
    <row r="20" spans="1:11" x14ac:dyDescent="0.25">
      <c r="B20" s="22"/>
      <c r="C20" s="22"/>
      <c r="D20" s="22"/>
      <c r="E20" s="22"/>
      <c r="F20" s="22"/>
      <c r="G20" s="22"/>
      <c r="H20" s="22"/>
      <c r="I20" s="22"/>
      <c r="J20" s="22"/>
      <c r="K20" s="22"/>
    </row>
    <row r="21" spans="1:11" x14ac:dyDescent="0.25">
      <c r="B21" s="22"/>
      <c r="C21" s="22"/>
      <c r="D21" s="22"/>
      <c r="E21" s="22"/>
      <c r="F21" s="22"/>
      <c r="G21" s="22"/>
      <c r="H21" s="22"/>
      <c r="I21" s="22"/>
      <c r="J21" s="22"/>
      <c r="K21" s="22"/>
    </row>
    <row r="22" spans="1:11" x14ac:dyDescent="0.25">
      <c r="B22" s="22"/>
      <c r="C22" s="22"/>
      <c r="D22" s="22"/>
      <c r="E22" s="22"/>
      <c r="F22" s="22"/>
      <c r="G22" s="22"/>
      <c r="H22" s="22"/>
      <c r="I22" s="22"/>
      <c r="J22" s="22"/>
      <c r="K22" s="22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 x14ac:dyDescent="0.25">
      <c r="B32" s="73" t="s">
        <v>130</v>
      </c>
      <c r="C32" s="74"/>
      <c r="D32" s="74"/>
      <c r="E32" s="75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25</v>
      </c>
    </row>
    <row r="36" spans="1:19" ht="54.75" customHeight="1" x14ac:dyDescent="0.25">
      <c r="B36" s="72" t="s">
        <v>59</v>
      </c>
      <c r="C36" s="3" t="s">
        <v>60</v>
      </c>
      <c r="D36" s="3" t="s">
        <v>61</v>
      </c>
      <c r="E36" s="61" t="s">
        <v>62</v>
      </c>
      <c r="F36" s="61"/>
      <c r="G36" s="61"/>
      <c r="H36" s="61" t="s">
        <v>63</v>
      </c>
      <c r="I36" s="61"/>
      <c r="J36" s="61"/>
      <c r="K36" s="61" t="s">
        <v>64</v>
      </c>
      <c r="L36" s="61"/>
      <c r="M36" s="61"/>
      <c r="N36" s="61" t="s">
        <v>65</v>
      </c>
      <c r="O36" s="61"/>
      <c r="P36" s="61"/>
      <c r="Q36" s="68" t="s">
        <v>66</v>
      </c>
      <c r="R36" s="68"/>
      <c r="S36" s="68"/>
    </row>
    <row r="37" spans="1:19" ht="27" x14ac:dyDescent="0.25">
      <c r="B37" s="72"/>
      <c r="C37" s="3" t="s">
        <v>8</v>
      </c>
      <c r="D37" s="3" t="s">
        <v>0</v>
      </c>
      <c r="E37" s="18" t="s">
        <v>1</v>
      </c>
      <c r="F37" s="18" t="s">
        <v>3</v>
      </c>
      <c r="G37" s="18" t="s">
        <v>104</v>
      </c>
      <c r="H37" s="18" t="s">
        <v>1</v>
      </c>
      <c r="I37" s="18" t="s">
        <v>3</v>
      </c>
      <c r="J37" s="18" t="s">
        <v>104</v>
      </c>
      <c r="K37" s="18" t="s">
        <v>10</v>
      </c>
      <c r="L37" s="18" t="s">
        <v>9</v>
      </c>
      <c r="M37" s="18" t="s">
        <v>105</v>
      </c>
      <c r="N37" s="18" t="s">
        <v>10</v>
      </c>
      <c r="O37" s="18" t="s">
        <v>9</v>
      </c>
      <c r="P37" s="18" t="s">
        <v>105</v>
      </c>
      <c r="Q37" s="31" t="s">
        <v>1</v>
      </c>
      <c r="R37" s="31" t="s">
        <v>3</v>
      </c>
      <c r="S37" s="31" t="s">
        <v>104</v>
      </c>
    </row>
    <row r="38" spans="1:19" x14ac:dyDescent="0.25">
      <c r="B38" s="23">
        <v>4861</v>
      </c>
      <c r="C38" s="23"/>
      <c r="D38" s="23"/>
      <c r="E38" s="57">
        <v>130000</v>
      </c>
      <c r="F38" s="57">
        <v>130000</v>
      </c>
      <c r="G38" s="57">
        <v>130000</v>
      </c>
      <c r="H38" s="24"/>
      <c r="I38" s="24"/>
      <c r="J38" s="24"/>
      <c r="K38" s="18">
        <f t="shared" ref="K38" si="0">C38+E38+H38</f>
        <v>130000</v>
      </c>
      <c r="L38" s="18">
        <f t="shared" ref="L38" si="1">C38+F38+I38</f>
        <v>130000</v>
      </c>
      <c r="M38" s="18">
        <f t="shared" ref="M38" si="2">C38+G38+J38</f>
        <v>130000</v>
      </c>
      <c r="N38" s="24"/>
      <c r="O38" s="24"/>
      <c r="P38" s="24"/>
      <c r="Q38" s="31">
        <f t="shared" ref="Q38:S38" si="3">K38+N38</f>
        <v>130000</v>
      </c>
      <c r="R38" s="31">
        <f t="shared" si="3"/>
        <v>130000</v>
      </c>
      <c r="S38" s="31">
        <f t="shared" si="3"/>
        <v>130000</v>
      </c>
    </row>
    <row r="39" spans="1:19" ht="28.5" x14ac:dyDescent="0.25">
      <c r="B39" s="17" t="s">
        <v>95</v>
      </c>
      <c r="C39" s="23"/>
      <c r="D39" s="23"/>
      <c r="E39" s="18">
        <f t="shared" ref="E39:J39" si="4">SUM(E38:E38)</f>
        <v>130000</v>
      </c>
      <c r="F39" s="18">
        <f t="shared" si="4"/>
        <v>130000</v>
      </c>
      <c r="G39" s="18">
        <f t="shared" si="4"/>
        <v>130000</v>
      </c>
      <c r="H39" s="18">
        <f t="shared" si="4"/>
        <v>0</v>
      </c>
      <c r="I39" s="18">
        <f t="shared" si="4"/>
        <v>0</v>
      </c>
      <c r="J39" s="18">
        <f t="shared" si="4"/>
        <v>0</v>
      </c>
      <c r="K39" s="18">
        <f>C39+E39+H39</f>
        <v>130000</v>
      </c>
      <c r="L39" s="18">
        <f>C39+F39+I39</f>
        <v>130000</v>
      </c>
      <c r="M39" s="18">
        <f>C39+G39+J39</f>
        <v>130000</v>
      </c>
      <c r="N39" s="3" t="s">
        <v>2</v>
      </c>
      <c r="O39" s="3" t="s">
        <v>2</v>
      </c>
      <c r="P39" s="3" t="s">
        <v>2</v>
      </c>
      <c r="Q39" s="31" t="s">
        <v>2</v>
      </c>
      <c r="R39" s="31" t="s">
        <v>2</v>
      </c>
      <c r="S39" s="31" t="s">
        <v>2</v>
      </c>
    </row>
    <row r="40" spans="1:19" ht="28.5" x14ac:dyDescent="0.25">
      <c r="B40" s="17" t="s">
        <v>96</v>
      </c>
      <c r="C40" s="23"/>
      <c r="D40" s="23"/>
      <c r="E40" s="18" t="s">
        <v>34</v>
      </c>
      <c r="F40" s="18" t="s">
        <v>34</v>
      </c>
      <c r="G40" s="18" t="s">
        <v>34</v>
      </c>
      <c r="H40" s="18" t="s">
        <v>34</v>
      </c>
      <c r="I40" s="18" t="s">
        <v>34</v>
      </c>
      <c r="J40" s="18" t="s">
        <v>34</v>
      </c>
      <c r="K40" s="18">
        <f>C40</f>
        <v>0</v>
      </c>
      <c r="L40" s="18">
        <f>C40</f>
        <v>0</v>
      </c>
      <c r="M40" s="18">
        <f>C40</f>
        <v>0</v>
      </c>
      <c r="N40" s="3" t="s">
        <v>2</v>
      </c>
      <c r="O40" s="3" t="s">
        <v>2</v>
      </c>
      <c r="P40" s="3" t="s">
        <v>2</v>
      </c>
      <c r="Q40" s="31" t="s">
        <v>2</v>
      </c>
      <c r="R40" s="31" t="s">
        <v>2</v>
      </c>
      <c r="S40" s="31" t="s">
        <v>2</v>
      </c>
    </row>
    <row r="41" spans="1:19" x14ac:dyDescent="0.25">
      <c r="B41" s="17" t="s">
        <v>97</v>
      </c>
      <c r="C41" s="18">
        <f>SUM(C38:C38)</f>
        <v>0</v>
      </c>
      <c r="D41" s="18">
        <f>SUM(D38:D38)</f>
        <v>0</v>
      </c>
      <c r="E41" s="18">
        <f>E39</f>
        <v>130000</v>
      </c>
      <c r="F41" s="18">
        <f t="shared" ref="F41:J41" si="5">F39</f>
        <v>130000</v>
      </c>
      <c r="G41" s="18">
        <f t="shared" si="5"/>
        <v>130000</v>
      </c>
      <c r="H41" s="18">
        <f t="shared" si="5"/>
        <v>0</v>
      </c>
      <c r="I41" s="18">
        <f t="shared" si="5"/>
        <v>0</v>
      </c>
      <c r="J41" s="18">
        <f t="shared" si="5"/>
        <v>0</v>
      </c>
      <c r="K41" s="3">
        <f>K39+K40</f>
        <v>130000</v>
      </c>
      <c r="L41" s="3">
        <f t="shared" ref="L41:M41" si="6">L39+L40</f>
        <v>130000</v>
      </c>
      <c r="M41" s="3">
        <f t="shared" si="6"/>
        <v>130000</v>
      </c>
      <c r="N41" s="3">
        <f>SUM(N38:N38)</f>
        <v>0</v>
      </c>
      <c r="O41" s="3">
        <f>SUM(O38:O38)</f>
        <v>0</v>
      </c>
      <c r="P41" s="3">
        <f>SUM(P38:P38)</f>
        <v>0</v>
      </c>
      <c r="Q41" s="31">
        <f>K41+N41</f>
        <v>130000</v>
      </c>
      <c r="R41" s="31">
        <f>L41+O41</f>
        <v>130000</v>
      </c>
      <c r="S41" s="31">
        <f>M41+P41</f>
        <v>130000</v>
      </c>
    </row>
  </sheetData>
  <mergeCells count="13">
    <mergeCell ref="Q36:S36"/>
    <mergeCell ref="B32:E32"/>
    <mergeCell ref="B36:B37"/>
    <mergeCell ref="E36:G36"/>
    <mergeCell ref="H36:J36"/>
    <mergeCell ref="K36:M36"/>
    <mergeCell ref="N36:P36"/>
    <mergeCell ref="K17:K18"/>
    <mergeCell ref="B17:B18"/>
    <mergeCell ref="C17:C18"/>
    <mergeCell ref="D17:D18"/>
    <mergeCell ref="E17:E18"/>
    <mergeCell ref="F17:J17"/>
  </mergeCells>
  <dataValidations count="4">
    <dataValidation type="list" allowBlank="1" showInputMessage="1" showErrorMessage="1" sqref="B13" xr:uid="{00000000-0002-0000-0300-000000000000}">
      <formula1>$U$2:$U$4</formula1>
    </dataValidation>
    <dataValidation type="list" allowBlank="1" showInputMessage="1" showErrorMessage="1" sqref="D19:D22" xr:uid="{00000000-0002-0000-0300-000001000000}">
      <formula1>$V$2:$V$3</formula1>
    </dataValidation>
    <dataValidation showInputMessage="1" showErrorMessage="1" sqref="E19:E22" xr:uid="{00000000-0002-0000-0300-000002000000}"/>
    <dataValidation type="whole" operator="lessThan" allowBlank="1" showInputMessage="1" showErrorMessage="1" sqref="N38:P38" xr:uid="{00000000-0002-0000-0300-000003000000}">
      <formula1>0</formula1>
    </dataValidation>
  </dataValidations>
  <hyperlinks>
    <hyperlink ref="C12" location="_ftn1" display="_ftn1" xr:uid="{00000000-0004-0000-0300-000000000000}"/>
    <hyperlink ref="D12" location="_ftn2" display="_ftn2" xr:uid="{00000000-0004-0000-0300-000001000000}"/>
    <hyperlink ref="E12" location="_ftn3" display="_ftn3" xr:uid="{00000000-0004-0000-0300-000002000000}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2</xdr:col>
                    <xdr:colOff>1924050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2</xdr:col>
                    <xdr:colOff>1924050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6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30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W44"/>
  <sheetViews>
    <sheetView zoomScaleNormal="100" workbookViewId="0">
      <selection activeCell="C40" sqref="C40"/>
    </sheetView>
  </sheetViews>
  <sheetFormatPr defaultRowHeight="15" x14ac:dyDescent="0.25"/>
  <cols>
    <col min="1" max="1" width="6" customWidth="1"/>
    <col min="2" max="2" width="33.140625" customWidth="1"/>
    <col min="3" max="3" width="43.4257812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12.28515625" customWidth="1"/>
    <col min="13" max="13" width="10.85546875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 x14ac:dyDescent="0.25">
      <c r="B5" s="29" t="s">
        <v>43</v>
      </c>
      <c r="C5" s="21">
        <f>+'Հ1 Ձև 2 (11 Թունելներ)'!C5</f>
        <v>1049</v>
      </c>
      <c r="E5" s="29" t="s">
        <v>47</v>
      </c>
      <c r="F5" s="21">
        <v>2025</v>
      </c>
      <c r="H5" s="2"/>
      <c r="I5" s="2"/>
      <c r="J5" s="2"/>
    </row>
    <row r="6" spans="1:23" ht="19.5" customHeight="1" x14ac:dyDescent="0.25">
      <c r="B6" s="29" t="s">
        <v>44</v>
      </c>
      <c r="C6" s="21" t="str">
        <f>+'Հ1 Ձև 2 (11 Թունելներ)'!C6</f>
        <v xml:space="preserve"> Ճանապարհային ցանցի բարելավում</v>
      </c>
      <c r="E6" s="29" t="s">
        <v>48</v>
      </c>
      <c r="F6" s="21">
        <v>2027</v>
      </c>
      <c r="H6" s="2"/>
      <c r="I6" s="2"/>
      <c r="J6" s="2"/>
    </row>
    <row r="7" spans="1:23" ht="18" customHeight="1" x14ac:dyDescent="0.25">
      <c r="B7" s="29" t="s">
        <v>45</v>
      </c>
      <c r="C7" s="21">
        <v>21</v>
      </c>
      <c r="H7" s="2"/>
      <c r="I7" s="2"/>
      <c r="J7" s="2"/>
    </row>
    <row r="8" spans="1:23" ht="27.75" customHeight="1" x14ac:dyDescent="0.25">
      <c r="B8" s="29" t="s">
        <v>46</v>
      </c>
      <c r="C8" s="53" t="s">
        <v>132</v>
      </c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3" t="s">
        <v>50</v>
      </c>
      <c r="D12" s="33" t="s">
        <v>51</v>
      </c>
      <c r="E12" s="33" t="s">
        <v>52</v>
      </c>
      <c r="F12" s="2"/>
      <c r="G12" s="2"/>
      <c r="H12" s="2"/>
      <c r="I12" s="2"/>
      <c r="J12" s="2"/>
    </row>
    <row r="13" spans="1:23" ht="41.25" x14ac:dyDescent="0.3">
      <c r="B13" s="22" t="s">
        <v>14</v>
      </c>
      <c r="C13" s="54" t="s">
        <v>128</v>
      </c>
      <c r="D13" s="54" t="s">
        <v>121</v>
      </c>
      <c r="E13" s="54" t="s">
        <v>129</v>
      </c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67" t="s">
        <v>53</v>
      </c>
      <c r="C17" s="67" t="s">
        <v>54</v>
      </c>
      <c r="D17" s="67" t="s">
        <v>55</v>
      </c>
      <c r="E17" s="67" t="s">
        <v>56</v>
      </c>
      <c r="F17" s="66" t="s">
        <v>57</v>
      </c>
      <c r="G17" s="66"/>
      <c r="H17" s="66"/>
      <c r="I17" s="66"/>
      <c r="J17" s="66"/>
      <c r="K17" s="66" t="s">
        <v>58</v>
      </c>
    </row>
    <row r="18" spans="1:11" ht="27" x14ac:dyDescent="0.25">
      <c r="B18" s="67"/>
      <c r="C18" s="67"/>
      <c r="D18" s="67"/>
      <c r="E18" s="67"/>
      <c r="F18" s="32" t="s">
        <v>108</v>
      </c>
      <c r="G18" s="32" t="s">
        <v>109</v>
      </c>
      <c r="H18" s="32" t="s">
        <v>1</v>
      </c>
      <c r="I18" s="32" t="s">
        <v>3</v>
      </c>
      <c r="J18" s="32" t="s">
        <v>104</v>
      </c>
      <c r="K18" s="66"/>
    </row>
    <row r="19" spans="1:11" ht="15" customHeight="1" x14ac:dyDescent="0.25">
      <c r="B19" s="22"/>
      <c r="C19" s="22"/>
      <c r="D19" s="22"/>
      <c r="E19" s="22"/>
      <c r="F19" s="22"/>
      <c r="G19" s="22"/>
      <c r="H19" s="58">
        <v>2500000</v>
      </c>
      <c r="I19" s="58">
        <v>7500000</v>
      </c>
      <c r="J19" s="58">
        <v>16000000</v>
      </c>
      <c r="K19" s="58"/>
    </row>
    <row r="20" spans="1:11" x14ac:dyDescent="0.25">
      <c r="B20" s="22"/>
      <c r="C20" s="22"/>
      <c r="D20" s="22"/>
      <c r="E20" s="22"/>
      <c r="F20" s="22"/>
      <c r="G20" s="22"/>
      <c r="H20" s="22"/>
      <c r="I20" s="22"/>
      <c r="J20" s="22"/>
      <c r="K20" s="22"/>
    </row>
    <row r="21" spans="1:11" x14ac:dyDescent="0.25">
      <c r="B21" s="22"/>
      <c r="C21" s="22"/>
      <c r="D21" s="22"/>
      <c r="E21" s="22"/>
      <c r="F21" s="22"/>
      <c r="G21" s="22"/>
      <c r="H21" s="22"/>
      <c r="I21" s="22"/>
      <c r="J21" s="22"/>
      <c r="K21" s="22"/>
    </row>
    <row r="22" spans="1:11" x14ac:dyDescent="0.25">
      <c r="B22" s="22"/>
      <c r="C22" s="22"/>
      <c r="D22" s="22"/>
      <c r="E22" s="22"/>
      <c r="F22" s="22"/>
      <c r="G22" s="22"/>
      <c r="H22" s="22"/>
      <c r="I22" s="22"/>
      <c r="J22" s="22"/>
      <c r="K22" s="22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 x14ac:dyDescent="0.25">
      <c r="B32" s="76"/>
      <c r="C32" s="77"/>
      <c r="D32" s="77"/>
      <c r="E32" s="78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25</v>
      </c>
    </row>
    <row r="36" spans="1:19" ht="54.75" customHeight="1" x14ac:dyDescent="0.25">
      <c r="B36" s="72" t="s">
        <v>59</v>
      </c>
      <c r="C36" s="3" t="s">
        <v>60</v>
      </c>
      <c r="D36" s="3" t="s">
        <v>61</v>
      </c>
      <c r="E36" s="61" t="s">
        <v>62</v>
      </c>
      <c r="F36" s="61"/>
      <c r="G36" s="61"/>
      <c r="H36" s="61" t="s">
        <v>63</v>
      </c>
      <c r="I36" s="61"/>
      <c r="J36" s="61"/>
      <c r="K36" s="61" t="s">
        <v>64</v>
      </c>
      <c r="L36" s="61"/>
      <c r="M36" s="61"/>
      <c r="N36" s="61" t="s">
        <v>65</v>
      </c>
      <c r="O36" s="61"/>
      <c r="P36" s="61"/>
      <c r="Q36" s="68" t="s">
        <v>66</v>
      </c>
      <c r="R36" s="68"/>
      <c r="S36" s="68"/>
    </row>
    <row r="37" spans="1:19" x14ac:dyDescent="0.25">
      <c r="B37" s="72"/>
      <c r="C37" s="3" t="s">
        <v>8</v>
      </c>
      <c r="D37" s="3" t="s">
        <v>0</v>
      </c>
      <c r="E37" s="18" t="s">
        <v>1</v>
      </c>
      <c r="F37" s="18" t="s">
        <v>3</v>
      </c>
      <c r="G37" s="18" t="s">
        <v>104</v>
      </c>
      <c r="H37" s="18" t="s">
        <v>1</v>
      </c>
      <c r="I37" s="18" t="s">
        <v>3</v>
      </c>
      <c r="J37" s="18" t="s">
        <v>104</v>
      </c>
      <c r="K37" s="18" t="s">
        <v>10</v>
      </c>
      <c r="L37" s="18" t="s">
        <v>9</v>
      </c>
      <c r="M37" s="18" t="s">
        <v>105</v>
      </c>
      <c r="N37" s="18" t="s">
        <v>10</v>
      </c>
      <c r="O37" s="18" t="s">
        <v>9</v>
      </c>
      <c r="P37" s="18" t="s">
        <v>105</v>
      </c>
      <c r="Q37" s="31" t="s">
        <v>1</v>
      </c>
      <c r="R37" s="31" t="s">
        <v>3</v>
      </c>
      <c r="S37" s="31" t="s">
        <v>104</v>
      </c>
    </row>
    <row r="38" spans="1:19" x14ac:dyDescent="0.25">
      <c r="B38" s="23"/>
      <c r="C38" s="23"/>
      <c r="D38" s="23"/>
      <c r="E38" s="24"/>
      <c r="F38" s="24"/>
      <c r="G38" s="24"/>
      <c r="H38" s="24"/>
      <c r="I38" s="24"/>
      <c r="J38" s="24"/>
      <c r="K38" s="18">
        <f>C38+E38+H38</f>
        <v>0</v>
      </c>
      <c r="L38" s="18">
        <f>C38+F38+I38</f>
        <v>0</v>
      </c>
      <c r="M38" s="18">
        <f>C38+G38+J38</f>
        <v>0</v>
      </c>
      <c r="N38" s="24"/>
      <c r="O38" s="24"/>
      <c r="P38" s="24"/>
      <c r="Q38" s="31">
        <f>K38+N38</f>
        <v>0</v>
      </c>
      <c r="R38" s="31">
        <f>L38+O38</f>
        <v>0</v>
      </c>
      <c r="S38" s="31">
        <f>M38+P38</f>
        <v>0</v>
      </c>
    </row>
    <row r="39" spans="1:19" x14ac:dyDescent="0.25">
      <c r="B39" s="23"/>
      <c r="C39" s="23"/>
      <c r="D39" s="23"/>
      <c r="E39" s="24"/>
      <c r="F39" s="24"/>
      <c r="G39" s="24"/>
      <c r="H39" s="24"/>
      <c r="I39" s="24"/>
      <c r="J39" s="24"/>
      <c r="K39" s="18">
        <f t="shared" ref="K39:K41" si="0">C39+E39+H39</f>
        <v>0</v>
      </c>
      <c r="L39" s="18">
        <f t="shared" ref="L39:L41" si="1">C39+F39+I39</f>
        <v>0</v>
      </c>
      <c r="M39" s="18">
        <f t="shared" ref="M39:M41" si="2">C39+G39+J39</f>
        <v>0</v>
      </c>
      <c r="N39" s="24"/>
      <c r="O39" s="24"/>
      <c r="P39" s="24"/>
      <c r="Q39" s="31">
        <f t="shared" ref="Q39:S41" si="3">K39+N39</f>
        <v>0</v>
      </c>
      <c r="R39" s="31">
        <f t="shared" si="3"/>
        <v>0</v>
      </c>
      <c r="S39" s="31">
        <f t="shared" si="3"/>
        <v>0</v>
      </c>
    </row>
    <row r="40" spans="1:19" x14ac:dyDescent="0.25">
      <c r="B40" s="23">
        <v>5113</v>
      </c>
      <c r="C40" s="23"/>
      <c r="D40" s="23"/>
      <c r="E40" s="57">
        <v>1500000</v>
      </c>
      <c r="F40" s="57">
        <v>5500000</v>
      </c>
      <c r="G40" s="57">
        <v>14000000</v>
      </c>
      <c r="H40" s="24"/>
      <c r="I40" s="24"/>
      <c r="J40" s="24"/>
      <c r="K40" s="18">
        <f t="shared" si="0"/>
        <v>1500000</v>
      </c>
      <c r="L40" s="18">
        <f t="shared" si="1"/>
        <v>5500000</v>
      </c>
      <c r="M40" s="18">
        <f t="shared" si="2"/>
        <v>14000000</v>
      </c>
      <c r="N40" s="24"/>
      <c r="O40" s="24"/>
      <c r="P40" s="24"/>
      <c r="Q40" s="31">
        <f t="shared" si="3"/>
        <v>1500000</v>
      </c>
      <c r="R40" s="31">
        <f t="shared" si="3"/>
        <v>5500000</v>
      </c>
      <c r="S40" s="31">
        <f t="shared" si="3"/>
        <v>14000000</v>
      </c>
    </row>
    <row r="41" spans="1:19" x14ac:dyDescent="0.25">
      <c r="B41" s="23">
        <v>5134</v>
      </c>
      <c r="C41" s="23"/>
      <c r="D41" s="23"/>
      <c r="E41" s="57">
        <v>1000000</v>
      </c>
      <c r="F41" s="57">
        <v>2000000</v>
      </c>
      <c r="G41" s="57">
        <v>2000000</v>
      </c>
      <c r="H41" s="24"/>
      <c r="I41" s="24"/>
      <c r="J41" s="24"/>
      <c r="K41" s="18">
        <f t="shared" si="0"/>
        <v>1000000</v>
      </c>
      <c r="L41" s="18">
        <f t="shared" si="1"/>
        <v>2000000</v>
      </c>
      <c r="M41" s="18">
        <f t="shared" si="2"/>
        <v>2000000</v>
      </c>
      <c r="N41" s="24"/>
      <c r="O41" s="24"/>
      <c r="P41" s="24"/>
      <c r="Q41" s="31">
        <f t="shared" si="3"/>
        <v>1000000</v>
      </c>
      <c r="R41" s="31">
        <f t="shared" si="3"/>
        <v>2000000</v>
      </c>
      <c r="S41" s="31">
        <f t="shared" si="3"/>
        <v>2000000</v>
      </c>
    </row>
    <row r="42" spans="1:19" ht="28.5" x14ac:dyDescent="0.25">
      <c r="B42" s="17" t="s">
        <v>95</v>
      </c>
      <c r="C42" s="23"/>
      <c r="D42" s="23"/>
      <c r="E42" s="18">
        <f>SUM(E38:E41)</f>
        <v>2500000</v>
      </c>
      <c r="F42" s="18">
        <f t="shared" ref="F42:J42" si="4">SUM(F38:F41)</f>
        <v>7500000</v>
      </c>
      <c r="G42" s="18">
        <f t="shared" si="4"/>
        <v>16000000</v>
      </c>
      <c r="H42" s="18">
        <f t="shared" si="4"/>
        <v>0</v>
      </c>
      <c r="I42" s="18">
        <f t="shared" si="4"/>
        <v>0</v>
      </c>
      <c r="J42" s="18">
        <f t="shared" si="4"/>
        <v>0</v>
      </c>
      <c r="K42" s="18">
        <f>C42+E42+H42</f>
        <v>2500000</v>
      </c>
      <c r="L42" s="18">
        <f>C42+F42+I42</f>
        <v>7500000</v>
      </c>
      <c r="M42" s="18">
        <f>C42+G42+J42</f>
        <v>16000000</v>
      </c>
      <c r="N42" s="3" t="s">
        <v>2</v>
      </c>
      <c r="O42" s="3" t="s">
        <v>2</v>
      </c>
      <c r="P42" s="3" t="s">
        <v>2</v>
      </c>
      <c r="Q42" s="31" t="s">
        <v>2</v>
      </c>
      <c r="R42" s="31" t="s">
        <v>2</v>
      </c>
      <c r="S42" s="31" t="s">
        <v>2</v>
      </c>
    </row>
    <row r="43" spans="1:19" ht="28.5" x14ac:dyDescent="0.25">
      <c r="B43" s="17" t="s">
        <v>96</v>
      </c>
      <c r="C43" s="23"/>
      <c r="D43" s="23"/>
      <c r="E43" s="18" t="s">
        <v>34</v>
      </c>
      <c r="F43" s="18" t="s">
        <v>34</v>
      </c>
      <c r="G43" s="18" t="s">
        <v>34</v>
      </c>
      <c r="H43" s="18" t="s">
        <v>34</v>
      </c>
      <c r="I43" s="18" t="s">
        <v>34</v>
      </c>
      <c r="J43" s="18" t="s">
        <v>34</v>
      </c>
      <c r="K43" s="18">
        <f>C43</f>
        <v>0</v>
      </c>
      <c r="L43" s="18">
        <f>C43</f>
        <v>0</v>
      </c>
      <c r="M43" s="18">
        <f>C43</f>
        <v>0</v>
      </c>
      <c r="N43" s="3" t="s">
        <v>2</v>
      </c>
      <c r="O43" s="3" t="s">
        <v>2</v>
      </c>
      <c r="P43" s="3" t="s">
        <v>2</v>
      </c>
      <c r="Q43" s="31" t="s">
        <v>2</v>
      </c>
      <c r="R43" s="31" t="s">
        <v>2</v>
      </c>
      <c r="S43" s="31" t="s">
        <v>2</v>
      </c>
    </row>
    <row r="44" spans="1:19" x14ac:dyDescent="0.25">
      <c r="B44" s="17" t="s">
        <v>97</v>
      </c>
      <c r="C44" s="18">
        <f>SUM(C38:C41)</f>
        <v>0</v>
      </c>
      <c r="D44" s="18">
        <f>SUM(D38:D41)</f>
        <v>0</v>
      </c>
      <c r="E44" s="18">
        <f>E42</f>
        <v>2500000</v>
      </c>
      <c r="F44" s="18">
        <f t="shared" ref="F44:J44" si="5">F42</f>
        <v>7500000</v>
      </c>
      <c r="G44" s="18">
        <f t="shared" si="5"/>
        <v>16000000</v>
      </c>
      <c r="H44" s="18">
        <f t="shared" si="5"/>
        <v>0</v>
      </c>
      <c r="I44" s="18">
        <f t="shared" si="5"/>
        <v>0</v>
      </c>
      <c r="J44" s="18">
        <f t="shared" si="5"/>
        <v>0</v>
      </c>
      <c r="K44" s="3">
        <f>K42+K43</f>
        <v>2500000</v>
      </c>
      <c r="L44" s="3">
        <f t="shared" ref="L44:M44" si="6">L42+L43</f>
        <v>7500000</v>
      </c>
      <c r="M44" s="3">
        <f t="shared" si="6"/>
        <v>16000000</v>
      </c>
      <c r="N44" s="3">
        <f>SUM(N38:N41)</f>
        <v>0</v>
      </c>
      <c r="O44" s="3">
        <f t="shared" ref="O44:P44" si="7">SUM(O38:O41)</f>
        <v>0</v>
      </c>
      <c r="P44" s="3">
        <f t="shared" si="7"/>
        <v>0</v>
      </c>
      <c r="Q44" s="31">
        <f>K44+N44</f>
        <v>2500000</v>
      </c>
      <c r="R44" s="31">
        <f>L44+O44</f>
        <v>7500000</v>
      </c>
      <c r="S44" s="31">
        <f>M44+P44</f>
        <v>16000000</v>
      </c>
    </row>
  </sheetData>
  <mergeCells count="13">
    <mergeCell ref="Q36:S36"/>
    <mergeCell ref="B32:E32"/>
    <mergeCell ref="B36:B37"/>
    <mergeCell ref="E36:G36"/>
    <mergeCell ref="H36:J36"/>
    <mergeCell ref="K36:M36"/>
    <mergeCell ref="N36:P36"/>
    <mergeCell ref="K17:K18"/>
    <mergeCell ref="B17:B18"/>
    <mergeCell ref="C17:C18"/>
    <mergeCell ref="D17:D18"/>
    <mergeCell ref="E17:E18"/>
    <mergeCell ref="F17:J17"/>
  </mergeCells>
  <dataValidations count="4">
    <dataValidation showInputMessage="1" showErrorMessage="1" sqref="E19:E22" xr:uid="{00000000-0002-0000-0400-000000000000}"/>
    <dataValidation type="list" allowBlank="1" showInputMessage="1" showErrorMessage="1" sqref="D19:D22" xr:uid="{00000000-0002-0000-0400-000001000000}">
      <formula1>$V$2:$V$3</formula1>
    </dataValidation>
    <dataValidation type="list" allowBlank="1" showInputMessage="1" showErrorMessage="1" sqref="B13" xr:uid="{00000000-0002-0000-0400-000002000000}">
      <formula1>$U$2:$U$4</formula1>
    </dataValidation>
    <dataValidation type="whole" operator="lessThan" allowBlank="1" showInputMessage="1" showErrorMessage="1" sqref="N38:P41" xr:uid="{00000000-0002-0000-0400-000003000000}">
      <formula1>0</formula1>
    </dataValidation>
  </dataValidations>
  <hyperlinks>
    <hyperlink ref="C12" location="_ftn1" display="_ftn1" xr:uid="{00000000-0004-0000-0400-000000000000}"/>
    <hyperlink ref="D12" location="_ftn2" display="_ftn2" xr:uid="{00000000-0004-0000-0400-000001000000}"/>
    <hyperlink ref="E12" location="_ftn3" display="_ftn3" xr:uid="{00000000-0004-0000-0400-000002000000}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2</xdr:col>
                    <xdr:colOff>1924050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2</xdr:col>
                    <xdr:colOff>1924050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30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Լրացման պահանջներ</vt:lpstr>
      <vt:lpstr>Հ1 Ձև1 </vt:lpstr>
      <vt:lpstr>Հ1 Ձև 2 (21Արտաշատ-Սիսիան)</vt:lpstr>
      <vt:lpstr>Հ1 Ձև 2 (11 Թունելներ)</vt:lpstr>
      <vt:lpstr>Հ1 Ձև 2 (21 Թունելներ)</vt:lpstr>
      <vt:lpstr>'Հ1 Ձև1 '!_ftnref1</vt:lpstr>
      <vt:lpstr>'Հ1 Ձև1 '!_ftnref2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https:/mul2-mta.gov.am/tasks/1498833/oneclick/6f234be9d94fc9a31df283eed8b81b0897726ecfffbd6a6ea13e8b0329eef7bc.xlsx?token=ec3e5bceb8e973cced2818318f3e778f</cp:keywords>
  <cp:lastModifiedBy/>
  <dcterms:created xsi:type="dcterms:W3CDTF">2015-06-05T18:17:20Z</dcterms:created>
  <dcterms:modified xsi:type="dcterms:W3CDTF">2024-02-23T15:53:45Z</dcterms:modified>
</cp:coreProperties>
</file>